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dmdir\Jaarverslag CDZ\Jaarverslag 2022\"/>
    </mc:Choice>
  </mc:AlternateContent>
  <xr:revisionPtr revIDLastSave="0" documentId="13_ncr:1_{E063D10C-0871-43B9-B979-1797F139299A}" xr6:coauthVersionLast="47" xr6:coauthVersionMax="47" xr10:uidLastSave="{00000000-0000-0000-0000-000000000000}"/>
  <bookViews>
    <workbookView xWindow="-120" yWindow="-120" windowWidth="29040" windowHeight="15840" tabRatio="747" activeTab="4" xr2:uid="{7167EBB8-A37F-4A27-B6BC-A7B9FA8AEE6C}"/>
  </bookViews>
  <sheets>
    <sheet name="Index" sheetId="7" r:id="rId1"/>
    <sheet name="Actif" sheetId="1" r:id="rId2"/>
    <sheet name="Passif" sheetId="2" r:id="rId3"/>
    <sheet name="CR" sheetId="8" r:id="rId4"/>
    <sheet name="CR -  WA" sheetId="3" r:id="rId5"/>
    <sheet name="CR - WB" sheetId="5" r:id="rId6"/>
    <sheet name="CR - CCC" sheetId="4" r:id="rId7"/>
    <sheet name="CR - FL" sheetId="6" r:id="rId8"/>
  </sheets>
  <definedNames>
    <definedName name="_3992_nvsm_av_2013" localSheetId="3">CR!$A$1:$J$38</definedName>
    <definedName name="_3992_nvsm_av_2013" localSheetId="4">'CR -  WA'!$A$1:$J$38</definedName>
    <definedName name="_3992_nvsm_av_2013" localSheetId="6">'CR - CCC'!$A$1:$J$38</definedName>
    <definedName name="_3992_nvsm_av_2013" localSheetId="7">'CR - FL'!$A$1:$J$38</definedName>
    <definedName name="_3992_nvsm_av_2013" localSheetId="5">'CR - WB'!$A$1:$J$38</definedName>
    <definedName name="_xlnm.Print_Area" localSheetId="0">Index!$A$1:$B$21</definedName>
    <definedName name="Print_Area" localSheetId="1">Actif!$A$1:$I$62</definedName>
    <definedName name="Print_Area" localSheetId="2">Passif!$A$1:$I$46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" i="4" l="1"/>
  <c r="I65" i="4"/>
  <c r="J48" i="4"/>
  <c r="J30" i="4"/>
  <c r="J7" i="4"/>
  <c r="J11" i="4"/>
  <c r="J61" i="5"/>
  <c r="J65" i="3"/>
  <c r="J59" i="8"/>
  <c r="J56" i="8"/>
  <c r="J51" i="8"/>
  <c r="H44" i="8"/>
  <c r="J44" i="8"/>
  <c r="J38" i="8"/>
  <c r="I30" i="8"/>
  <c r="I26" i="8"/>
  <c r="J26" i="8"/>
  <c r="H17" i="8"/>
  <c r="J9" i="8"/>
  <c r="I9" i="8"/>
  <c r="H9" i="8"/>
  <c r="J8" i="8"/>
  <c r="I8" i="8"/>
  <c r="H8" i="8"/>
  <c r="H13" i="8"/>
  <c r="I13" i="8"/>
  <c r="J13" i="8"/>
  <c r="K45" i="2"/>
  <c r="K21" i="2"/>
  <c r="I15" i="2"/>
  <c r="I54" i="1" l="1"/>
  <c r="J33" i="1"/>
  <c r="I65" i="8"/>
  <c r="J65" i="8"/>
  <c r="H65" i="8"/>
  <c r="I51" i="8"/>
  <c r="I52" i="8"/>
  <c r="J52" i="8"/>
  <c r="I53" i="8"/>
  <c r="J53" i="8"/>
  <c r="I54" i="8"/>
  <c r="J54" i="8"/>
  <c r="H54" i="8"/>
  <c r="H53" i="8"/>
  <c r="H52" i="8"/>
  <c r="H51" i="8"/>
  <c r="I45" i="8"/>
  <c r="J45" i="8"/>
  <c r="I46" i="8"/>
  <c r="J46" i="8"/>
  <c r="H46" i="8"/>
  <c r="H45" i="8"/>
  <c r="I39" i="8"/>
  <c r="J39" i="8"/>
  <c r="I40" i="8"/>
  <c r="J40" i="8"/>
  <c r="I41" i="8"/>
  <c r="J41" i="8"/>
  <c r="I42" i="8"/>
  <c r="J42" i="8"/>
  <c r="I43" i="8"/>
  <c r="J43" i="8"/>
  <c r="H43" i="8"/>
  <c r="H42" i="8"/>
  <c r="H41" i="8"/>
  <c r="H40" i="8"/>
  <c r="H39" i="8"/>
  <c r="J31" i="8"/>
  <c r="J32" i="8"/>
  <c r="J33" i="8"/>
  <c r="J34" i="8"/>
  <c r="J35" i="8"/>
  <c r="J36" i="8"/>
  <c r="J37" i="8"/>
  <c r="I31" i="8"/>
  <c r="I32" i="8"/>
  <c r="I33" i="8"/>
  <c r="I34" i="8"/>
  <c r="I35" i="8"/>
  <c r="I36" i="8"/>
  <c r="I37" i="8"/>
  <c r="H37" i="8"/>
  <c r="H36" i="8"/>
  <c r="H35" i="8"/>
  <c r="H34" i="8"/>
  <c r="H33" i="8"/>
  <c r="H32" i="8"/>
  <c r="H31" i="8"/>
  <c r="J27" i="8"/>
  <c r="J28" i="8"/>
  <c r="J29" i="8"/>
  <c r="I27" i="8"/>
  <c r="I28" i="8"/>
  <c r="I29" i="8"/>
  <c r="H29" i="8"/>
  <c r="H28" i="8"/>
  <c r="H27" i="8"/>
  <c r="J24" i="8"/>
  <c r="J25" i="8"/>
  <c r="I24" i="8"/>
  <c r="I25" i="8"/>
  <c r="H25" i="8"/>
  <c r="H24" i="8"/>
  <c r="J23" i="8"/>
  <c r="I23" i="8"/>
  <c r="H23" i="8"/>
  <c r="J22" i="8"/>
  <c r="I22" i="8"/>
  <c r="H22" i="8"/>
  <c r="J21" i="8"/>
  <c r="I21" i="8"/>
  <c r="H21" i="8"/>
  <c r="J20" i="8"/>
  <c r="I20" i="8"/>
  <c r="H20" i="8"/>
  <c r="I15" i="8"/>
  <c r="J15" i="8"/>
  <c r="H15" i="8"/>
  <c r="J14" i="8"/>
  <c r="I14" i="8"/>
  <c r="H14" i="8"/>
  <c r="J12" i="8"/>
  <c r="I12" i="8"/>
  <c r="H12" i="8"/>
  <c r="J10" i="8"/>
  <c r="I10" i="8"/>
  <c r="H10" i="8"/>
  <c r="K34" i="2"/>
  <c r="J21" i="2"/>
  <c r="K7" i="2"/>
  <c r="J7" i="2"/>
  <c r="I33" i="1"/>
  <c r="K25" i="1"/>
  <c r="J18" i="1"/>
  <c r="J11" i="1"/>
  <c r="J48" i="8" l="1"/>
  <c r="I66" i="6"/>
  <c r="H66" i="6"/>
  <c r="H67" i="6" s="1"/>
  <c r="I65" i="6" s="1"/>
  <c r="I67" i="6" s="1"/>
  <c r="J65" i="6" s="1"/>
  <c r="I66" i="5"/>
  <c r="H66" i="5"/>
  <c r="H67" i="5" s="1"/>
  <c r="I65" i="5" s="1"/>
  <c r="I67" i="5" s="1"/>
  <c r="J65" i="5" s="1"/>
  <c r="I66" i="4"/>
  <c r="H66" i="4"/>
  <c r="H67" i="4" s="1"/>
  <c r="I67" i="4" s="1"/>
  <c r="I66" i="3"/>
  <c r="H66" i="3"/>
  <c r="H67" i="3" s="1"/>
  <c r="I65" i="3" s="1"/>
  <c r="I67" i="3" s="1"/>
  <c r="H56" i="8" l="1"/>
  <c r="H61" i="8" s="1"/>
  <c r="I44" i="8"/>
  <c r="J30" i="8"/>
  <c r="J11" i="8"/>
  <c r="I11" i="8"/>
  <c r="H11" i="8"/>
  <c r="J7" i="8"/>
  <c r="I7" i="8"/>
  <c r="I62" i="6"/>
  <c r="H62" i="6"/>
  <c r="J56" i="6"/>
  <c r="I56" i="6"/>
  <c r="H56" i="6"/>
  <c r="J56" i="4"/>
  <c r="H56" i="4"/>
  <c r="I56" i="4"/>
  <c r="J44" i="4"/>
  <c r="I44" i="4"/>
  <c r="H44" i="4"/>
  <c r="J38" i="4"/>
  <c r="I38" i="4"/>
  <c r="H38" i="4"/>
  <c r="I30" i="4"/>
  <c r="I48" i="4" s="1"/>
  <c r="H30" i="4"/>
  <c r="H48" i="4" s="1"/>
  <c r="J26" i="4"/>
  <c r="I26" i="4"/>
  <c r="H26" i="4"/>
  <c r="H38" i="8" l="1"/>
  <c r="I38" i="8"/>
  <c r="H30" i="8"/>
  <c r="J61" i="8"/>
  <c r="H7" i="8"/>
  <c r="H59" i="8" s="1"/>
  <c r="H26" i="8"/>
  <c r="H48" i="8" s="1"/>
  <c r="H60" i="8" s="1"/>
  <c r="I56" i="8"/>
  <c r="I61" i="8" s="1"/>
  <c r="J17" i="8"/>
  <c r="J60" i="8"/>
  <c r="I17" i="8"/>
  <c r="I59" i="8" s="1"/>
  <c r="I56" i="3"/>
  <c r="I61" i="3" s="1"/>
  <c r="J56" i="3"/>
  <c r="J61" i="3" s="1"/>
  <c r="H56" i="3"/>
  <c r="H61" i="3" s="1"/>
  <c r="J48" i="3"/>
  <c r="H38" i="3"/>
  <c r="J11" i="3"/>
  <c r="I11" i="3"/>
  <c r="H11" i="3"/>
  <c r="J7" i="3"/>
  <c r="J17" i="3" s="1"/>
  <c r="J59" i="3" s="1"/>
  <c r="I7" i="3"/>
  <c r="I17" i="3" s="1"/>
  <c r="I59" i="3" s="1"/>
  <c r="H7" i="3"/>
  <c r="H17" i="3" s="1"/>
  <c r="H59" i="3" s="1"/>
  <c r="J45" i="2"/>
  <c r="I45" i="2"/>
  <c r="J34" i="2"/>
  <c r="I34" i="2"/>
  <c r="J30" i="2"/>
  <c r="K30" i="2"/>
  <c r="I30" i="2"/>
  <c r="K23" i="2"/>
  <c r="J23" i="2"/>
  <c r="I23" i="2"/>
  <c r="I21" i="2"/>
  <c r="J16" i="2"/>
  <c r="K16" i="2"/>
  <c r="I16" i="2"/>
  <c r="I9" i="1"/>
  <c r="K54" i="1"/>
  <c r="J54" i="1"/>
  <c r="K46" i="1"/>
  <c r="J46" i="1"/>
  <c r="I46" i="1"/>
  <c r="K33" i="1"/>
  <c r="J31" i="1"/>
  <c r="J29" i="1" s="1"/>
  <c r="I31" i="1"/>
  <c r="I29" i="1" s="1"/>
  <c r="I61" i="1" s="1"/>
  <c r="K31" i="1"/>
  <c r="K29" i="1"/>
  <c r="J25" i="1"/>
  <c r="I25" i="1"/>
  <c r="K20" i="1"/>
  <c r="J20" i="1"/>
  <c r="J9" i="1" s="1"/>
  <c r="I20" i="1"/>
  <c r="K18" i="1"/>
  <c r="I18" i="1"/>
  <c r="K11" i="1"/>
  <c r="K9" i="1" s="1"/>
  <c r="K61" i="1" s="1"/>
  <c r="I11" i="1"/>
  <c r="J61" i="6"/>
  <c r="H59" i="6"/>
  <c r="I61" i="6"/>
  <c r="H61" i="6"/>
  <c r="J48" i="6"/>
  <c r="J60" i="6" s="1"/>
  <c r="J62" i="6" s="1"/>
  <c r="J66" i="6" s="1"/>
  <c r="J67" i="6" s="1"/>
  <c r="J44" i="6"/>
  <c r="I44" i="6"/>
  <c r="H44" i="6"/>
  <c r="J38" i="6"/>
  <c r="I38" i="6"/>
  <c r="H38" i="6"/>
  <c r="I30" i="6"/>
  <c r="I48" i="6" s="1"/>
  <c r="I60" i="6" s="1"/>
  <c r="H30" i="6"/>
  <c r="H48" i="6" s="1"/>
  <c r="H60" i="6" s="1"/>
  <c r="J26" i="6"/>
  <c r="I26" i="6"/>
  <c r="H26" i="6"/>
  <c r="H17" i="6"/>
  <c r="J11" i="6"/>
  <c r="I11" i="6"/>
  <c r="I17" i="6" s="1"/>
  <c r="I59" i="6" s="1"/>
  <c r="H11" i="6"/>
  <c r="J7" i="6"/>
  <c r="J17" i="6" s="1"/>
  <c r="J59" i="6" s="1"/>
  <c r="I7" i="6"/>
  <c r="H7" i="6"/>
  <c r="H61" i="5"/>
  <c r="J56" i="5"/>
  <c r="I56" i="5"/>
  <c r="I61" i="5" s="1"/>
  <c r="H56" i="5"/>
  <c r="J44" i="5"/>
  <c r="I44" i="5"/>
  <c r="H44" i="5"/>
  <c r="J38" i="5"/>
  <c r="J48" i="5" s="1"/>
  <c r="J60" i="5" s="1"/>
  <c r="I38" i="5"/>
  <c r="H38" i="5"/>
  <c r="J30" i="5"/>
  <c r="I30" i="5"/>
  <c r="H30" i="5"/>
  <c r="J26" i="5"/>
  <c r="I26" i="5"/>
  <c r="I48" i="5" s="1"/>
  <c r="I60" i="5" s="1"/>
  <c r="H26" i="5"/>
  <c r="H48" i="5" s="1"/>
  <c r="H60" i="5" s="1"/>
  <c r="J11" i="5"/>
  <c r="I11" i="5"/>
  <c r="H11" i="5"/>
  <c r="J7" i="5"/>
  <c r="J17" i="5" s="1"/>
  <c r="J59" i="5" s="1"/>
  <c r="I7" i="5"/>
  <c r="I17" i="5" s="1"/>
  <c r="I59" i="5" s="1"/>
  <c r="I62" i="5" s="1"/>
  <c r="H7" i="5"/>
  <c r="H17" i="5" s="1"/>
  <c r="H59" i="5" s="1"/>
  <c r="J61" i="4"/>
  <c r="I61" i="4"/>
  <c r="H61" i="4"/>
  <c r="I60" i="4"/>
  <c r="J60" i="4"/>
  <c r="H60" i="4"/>
  <c r="J17" i="4"/>
  <c r="J59" i="4" s="1"/>
  <c r="I17" i="4"/>
  <c r="I59" i="4" s="1"/>
  <c r="I62" i="4" s="1"/>
  <c r="H17" i="4"/>
  <c r="H59" i="4" s="1"/>
  <c r="H62" i="4" s="1"/>
  <c r="I11" i="4"/>
  <c r="H11" i="4"/>
  <c r="I7" i="4"/>
  <c r="H7" i="4"/>
  <c r="J44" i="3"/>
  <c r="I44" i="3"/>
  <c r="H44" i="3"/>
  <c r="J38" i="3"/>
  <c r="I38" i="3"/>
  <c r="J30" i="3"/>
  <c r="I30" i="3"/>
  <c r="H30" i="3"/>
  <c r="H48" i="3" s="1"/>
  <c r="H60" i="3" s="1"/>
  <c r="J26" i="3"/>
  <c r="I26" i="3"/>
  <c r="I48" i="3" s="1"/>
  <c r="I60" i="3" s="1"/>
  <c r="H26" i="3"/>
  <c r="K12" i="2"/>
  <c r="J12" i="2"/>
  <c r="I12" i="2"/>
  <c r="I7" i="2"/>
  <c r="J62" i="5" l="1"/>
  <c r="J66" i="5" s="1"/>
  <c r="J67" i="5" s="1"/>
  <c r="J60" i="3"/>
  <c r="I48" i="8"/>
  <c r="I60" i="8" s="1"/>
  <c r="J62" i="8"/>
  <c r="J66" i="8" s="1"/>
  <c r="J67" i="8" s="1"/>
  <c r="I62" i="8"/>
  <c r="I66" i="8" s="1"/>
  <c r="I67" i="8" s="1"/>
  <c r="H62" i="8"/>
  <c r="H66" i="8" s="1"/>
  <c r="H67" i="8" s="1"/>
  <c r="I62" i="3"/>
  <c r="J15" i="2"/>
  <c r="K15" i="2"/>
  <c r="J61" i="1"/>
  <c r="J62" i="4"/>
  <c r="J66" i="4" s="1"/>
  <c r="J67" i="4" s="1"/>
  <c r="H62" i="5"/>
  <c r="H62" i="3"/>
  <c r="J62" i="3"/>
  <c r="J66" i="3" s="1"/>
  <c r="J67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626450-ABF3-47B8-BE1E-CB2C867B0F88}" name="3992 nvsm av 201311422211111" type="6" refreshedVersion="4" background="1" saveData="1">
    <textPr prompt="0" sourceFile="H:\AANVULLENDE VERZEKERING\3992 nvsm av 2013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1AE1AE10-CB86-49BD-ADCE-730381EE0AA5}" name="3992 nvsm av 20131142221112" type="6" refreshedVersion="4" background="1" saveData="1">
    <textPr prompt="0" sourceFile="H:\AANVULLENDE VERZEKERING\3992 nvsm av 2013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56275C4B-F68C-4BC5-97BE-84F3018B5D58}" name="3992 nvsm av 2013114222112" type="6" refreshedVersion="4" background="1" saveData="1">
    <textPr prompt="0" sourceFile="H:\AANVULLENDE VERZEKERING\3992 nvsm av 2013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F566A5C1-8686-4E81-BEA7-528AAC51550A}" name="3992 nvsm av 201311422212" type="6" refreshedVersion="4" background="1" saveData="1">
    <textPr prompt="0" sourceFile="H:\AANVULLENDE VERZEKERING\3992 nvsm av 2013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40AC137A-D04E-42CC-8F8A-57ACB3B5FA85}" name="3992 nvsm av 2013114222121" type="6" refreshedVersion="4" background="1" saveData="1">
    <textPr prompt="0" sourceFile="H:\AANVULLENDE VERZEKERING\3992 nvsm av 2013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<sst xmlns="http://schemas.openxmlformats.org/spreadsheetml/2006/main" count="871" uniqueCount="224">
  <si>
    <t>SECTION 1: BILAN</t>
  </si>
  <si>
    <t>I. ACTIF</t>
  </si>
  <si>
    <t>ACTIF</t>
  </si>
  <si>
    <t>Codes</t>
  </si>
  <si>
    <t>I.</t>
  </si>
  <si>
    <t>Frais d'établissement</t>
  </si>
  <si>
    <t>Actifs immobilisés</t>
  </si>
  <si>
    <t>21/29</t>
  </si>
  <si>
    <t>II.  Immobilisations incorporelles</t>
  </si>
  <si>
    <t>III. Immobilisations corporelles</t>
  </si>
  <si>
    <t>22/26</t>
  </si>
  <si>
    <t>A. Terrains et constructions</t>
  </si>
  <si>
    <t>B. Installations, machines et équipements</t>
  </si>
  <si>
    <t>C. Mobilier, matériel et matériel roulant</t>
  </si>
  <si>
    <t>D. Location-financement et droits similaires</t>
  </si>
  <si>
    <t>E. Autres immobilisations corporelles, immobilisations</t>
  </si>
  <si>
    <t xml:space="preserve">     corporelles en cours et acomptes versés</t>
  </si>
  <si>
    <t>IV. Immobilisations financières</t>
  </si>
  <si>
    <t>A. Entités liées et entités avec lesquelles il existe</t>
  </si>
  <si>
    <t xml:space="preserve">     un accord de collaboration</t>
  </si>
  <si>
    <t>280/1</t>
  </si>
  <si>
    <t>1. Participations</t>
  </si>
  <si>
    <t>2. Créances</t>
  </si>
  <si>
    <t>B. Autres immobilisations financières, autres créances</t>
  </si>
  <si>
    <t xml:space="preserve">     et cautionnements en numéraire</t>
  </si>
  <si>
    <t>284/9</t>
  </si>
  <si>
    <t>V. Créances à plus d'un an</t>
  </si>
  <si>
    <t>A. Créances sur les enités mutualistes</t>
  </si>
  <si>
    <t>291/5</t>
  </si>
  <si>
    <t>B. Autres créances</t>
  </si>
  <si>
    <t>298/9</t>
  </si>
  <si>
    <t>Actifs circulants</t>
  </si>
  <si>
    <t>31/58</t>
  </si>
  <si>
    <t>VI.  Stocks</t>
  </si>
  <si>
    <t>VII. Créances à un an au plus</t>
  </si>
  <si>
    <t>40/47</t>
  </si>
  <si>
    <t xml:space="preserve">A. Créances relatives aux prestations, subventions et </t>
  </si>
  <si>
    <t xml:space="preserve">     cotisations</t>
  </si>
  <si>
    <t>1. Membres: prestations indues</t>
  </si>
  <si>
    <t>2. Tiers-payants</t>
  </si>
  <si>
    <t>3. Tiers responsables</t>
  </si>
  <si>
    <t>4. Régimes étrangers</t>
  </si>
  <si>
    <t>5. Subventions et interventions de l'Etat à recevoir</t>
  </si>
  <si>
    <t>6. Cotisations à recevoir</t>
  </si>
  <si>
    <t>7. Avances en faveur de membres</t>
  </si>
  <si>
    <t>8. Autres créances</t>
  </si>
  <si>
    <t>C. Dépenses à traiter</t>
  </si>
  <si>
    <t>D. Créances sur autorités fédérales et régionales</t>
  </si>
  <si>
    <t>E. Créances sur les entités mutualistes /</t>
  </si>
  <si>
    <t xml:space="preserve">     entités liées</t>
  </si>
  <si>
    <t>1. Créances sur l'assurance complémentaire</t>
  </si>
  <si>
    <t>2. Union nationale</t>
  </si>
  <si>
    <t>3. Mutualités</t>
  </si>
  <si>
    <t>4. Sociétés mutualistes</t>
  </si>
  <si>
    <t>5. Entités liées et entités avec lesquelles il existe</t>
  </si>
  <si>
    <t>6. Sociétés mutualistes régionales</t>
  </si>
  <si>
    <t>VIII. Placements de trésorerie</t>
  </si>
  <si>
    <t>51/53</t>
  </si>
  <si>
    <t>A. Titres à revenu fixe</t>
  </si>
  <si>
    <t>B. Comptes à terme auprès d'établissements de crédit</t>
  </si>
  <si>
    <t>C. Autres placements de trésorerie</t>
  </si>
  <si>
    <t>IX. Valeurs disponibles</t>
  </si>
  <si>
    <t>54/58</t>
  </si>
  <si>
    <t>X.  Comptes de régularisation</t>
  </si>
  <si>
    <t>490/1</t>
  </si>
  <si>
    <t>Total de l'actif</t>
  </si>
  <si>
    <t>20/58</t>
  </si>
  <si>
    <t xml:space="preserve"> </t>
  </si>
  <si>
    <t>II. PASSIF</t>
  </si>
  <si>
    <t>PASSIF</t>
  </si>
  <si>
    <t>Capitaux propres</t>
  </si>
  <si>
    <t>14/15</t>
  </si>
  <si>
    <t>I.   Résultat reporté (+)(-)</t>
  </si>
  <si>
    <t>II.  Subsides en capital</t>
  </si>
  <si>
    <t>Provisions</t>
  </si>
  <si>
    <t>IV. Provisions pour risques et charges</t>
  </si>
  <si>
    <t>Dettes</t>
  </si>
  <si>
    <t>17/49</t>
  </si>
  <si>
    <t>V. Dettes à plus d'un an</t>
  </si>
  <si>
    <t>17/19</t>
  </si>
  <si>
    <t>A. Dettes financières</t>
  </si>
  <si>
    <t>172/4</t>
  </si>
  <si>
    <t>B. Dettes diverses</t>
  </si>
  <si>
    <t>175/9</t>
  </si>
  <si>
    <t>C. Dettes envers des entités mutualistes</t>
  </si>
  <si>
    <t>191/4</t>
  </si>
  <si>
    <t>D. Dettes envers les Communautés / Régions</t>
  </si>
  <si>
    <t>VI. Dettes à un an au plus</t>
  </si>
  <si>
    <t>43/48</t>
  </si>
  <si>
    <t>B. Dettes relatives aux prestations et cotisations</t>
  </si>
  <si>
    <t>1. Dettes résultant de prestations envers les titulaires</t>
  </si>
  <si>
    <t>2. Dettes résultant de prestations envers des</t>
  </si>
  <si>
    <t xml:space="preserve">   tiers-payants</t>
  </si>
  <si>
    <t>3. Cotisations à rembourser</t>
  </si>
  <si>
    <t>4. Cotisations à traiter</t>
  </si>
  <si>
    <t>5. Autres dettes</t>
  </si>
  <si>
    <t>C. Dettes fiscales, salariales et sociales</t>
  </si>
  <si>
    <t>1. Impôts</t>
  </si>
  <si>
    <t>451/3</t>
  </si>
  <si>
    <t>2. Rémunérations et charges sociales</t>
  </si>
  <si>
    <t>454/9</t>
  </si>
  <si>
    <t>D. Dettes envers autorités fédérales et régionales</t>
  </si>
  <si>
    <t>E.Dettes envers les entités mutualistes</t>
  </si>
  <si>
    <t>1. Dettes envers l'assurance complémentaire</t>
  </si>
  <si>
    <t>F. Autres dettes</t>
  </si>
  <si>
    <t>VII. Comptes de régularisation</t>
  </si>
  <si>
    <t>492/3</t>
  </si>
  <si>
    <t>Total du passif</t>
  </si>
  <si>
    <t>13/49</t>
  </si>
  <si>
    <t>Globalisation des comptes pour l'assurance obligatoire régionale - matières Région Wallonne</t>
  </si>
  <si>
    <t>SECTION 2: COMPTE DE RESULTATS</t>
  </si>
  <si>
    <t>RESULTATS TECHNIQUES</t>
  </si>
  <si>
    <t>Cotisations</t>
  </si>
  <si>
    <t>A.</t>
  </si>
  <si>
    <t>Cotisations réclamées</t>
  </si>
  <si>
    <t>(+)</t>
  </si>
  <si>
    <t>B.</t>
  </si>
  <si>
    <t>Réductions de valeur, moins-values et plus-values sur créances résultant de cotisations</t>
  </si>
  <si>
    <t>(-)(+)</t>
  </si>
  <si>
    <t>II.</t>
  </si>
  <si>
    <t>Subventions de l'Etat</t>
  </si>
  <si>
    <t>III.</t>
  </si>
  <si>
    <t>Prestations</t>
  </si>
  <si>
    <t>(-)</t>
  </si>
  <si>
    <t xml:space="preserve">Transferts à des entités liées et à des entités avec lesquelles il existe un accord de collaboration  </t>
  </si>
  <si>
    <t>V.</t>
  </si>
  <si>
    <t>Autres produits techniques</t>
  </si>
  <si>
    <t>703,709</t>
  </si>
  <si>
    <t>VI.</t>
  </si>
  <si>
    <t>Autres charges techniques</t>
  </si>
  <si>
    <t>608,609</t>
  </si>
  <si>
    <t>Résultats techniques (I à VI)</t>
  </si>
  <si>
    <t>70/60</t>
  </si>
  <si>
    <t>RESULTATS DE FONCTIONNEMENT</t>
  </si>
  <si>
    <t>IX.</t>
  </si>
  <si>
    <t>Subventions de fonctionnement</t>
  </si>
  <si>
    <t>X.</t>
  </si>
  <si>
    <t>Services, biens et charges divers</t>
  </si>
  <si>
    <t>XI.</t>
  </si>
  <si>
    <t>Rémunérations, charges sociales et pensions</t>
  </si>
  <si>
    <t>XII.</t>
  </si>
  <si>
    <t>Amortissements et réductions de valeur sur frais d'établissement et sur immobilisations incorporelles et corporelles</t>
  </si>
  <si>
    <t>630,6391</t>
  </si>
  <si>
    <t>XIII.</t>
  </si>
  <si>
    <t>Réductions de valeur sur actifs circulants autres que créances résultant de cotisations</t>
  </si>
  <si>
    <t>631/3,6392</t>
  </si>
  <si>
    <t>XIV.</t>
  </si>
  <si>
    <t>Provisions pour risques et charges</t>
  </si>
  <si>
    <t>635/7</t>
  </si>
  <si>
    <t>XV.</t>
  </si>
  <si>
    <t>Autres produits d'exploitation</t>
  </si>
  <si>
    <t>Imputation de frais de fonctionnement à des tiers</t>
  </si>
  <si>
    <t>730/9</t>
  </si>
  <si>
    <t>XVI.</t>
  </si>
  <si>
    <t>Autres charges d'exploitation</t>
  </si>
  <si>
    <t>640/8</t>
  </si>
  <si>
    <t>XVII.</t>
  </si>
  <si>
    <t>Produits d'exploitation non récurrents</t>
  </si>
  <si>
    <t>Reprises d'amortissements et de réductions de valeur sur immobilisations incorporelles et corporelles</t>
  </si>
  <si>
    <t>Reprises de réductions de valeur sur immobilisations financières</t>
  </si>
  <si>
    <t>C.</t>
  </si>
  <si>
    <t>Utilisations et reprises de provisions pour risques et charges exceptionnels</t>
  </si>
  <si>
    <t>D.</t>
  </si>
  <si>
    <t>Plus-values sur réalisation d’actifs immobilisés</t>
  </si>
  <si>
    <t>E.</t>
  </si>
  <si>
    <t>Prise en charge du déficit par des tiers</t>
  </si>
  <si>
    <t>F.</t>
  </si>
  <si>
    <t>Transfert de patrimoine à titre gratuit par des tiers</t>
  </si>
  <si>
    <t>G.</t>
  </si>
  <si>
    <t>Autres produits d'exploitation non récurrents</t>
  </si>
  <si>
    <t>XVIII.</t>
  </si>
  <si>
    <t>Charges d'exploitation non récurrentes</t>
  </si>
  <si>
    <t>Amortissements et réductions de valeur exceptionnels sur frais d'établissement et sur immobilisations incorporelles et corporelles</t>
  </si>
  <si>
    <t>Réductions de valeur sur immobilisations financières (dotations)</t>
  </si>
  <si>
    <t>Provisions pour risques et charges exceptionnels (dotations)</t>
  </si>
  <si>
    <t>Moins-values sur réalisation d'actifs immobilisés</t>
  </si>
  <si>
    <t>Autres charges d'exploitation non récurrentes</t>
  </si>
  <si>
    <t>XIX.</t>
  </si>
  <si>
    <t>Frais de fonctionnement communs avec l'assurance obligatoire fédérale</t>
  </si>
  <si>
    <t>Imputation à l'assurance obligatoire fédérale</t>
  </si>
  <si>
    <t>Imputation par l'assurance obligatoire fédérale</t>
  </si>
  <si>
    <t>Résultats de fonctionnement (IX à XIX)</t>
  </si>
  <si>
    <t>70/66</t>
  </si>
  <si>
    <t>RESULTATS FINANCIERS</t>
  </si>
  <si>
    <t>XXI.</t>
  </si>
  <si>
    <t>Produits financiers</t>
  </si>
  <si>
    <t>XXII.</t>
  </si>
  <si>
    <t>Charges financières</t>
  </si>
  <si>
    <t>XXIII.</t>
  </si>
  <si>
    <t>Produits financiers non récurrents</t>
  </si>
  <si>
    <t>XXIV.</t>
  </si>
  <si>
    <t>Charges financières non récurrentes</t>
  </si>
  <si>
    <t>Résultats financiers (XXI à XXIV)</t>
  </si>
  <si>
    <t>75/66</t>
  </si>
  <si>
    <t>XXV. RESULTAT DE L'EXERCICE</t>
  </si>
  <si>
    <t>XXV. Résultat de l'exercice</t>
  </si>
  <si>
    <t>XXVI. EVOLUTION DU RESULTAT REPORTE</t>
  </si>
  <si>
    <t>Résultat reporté en début d'exercice</t>
  </si>
  <si>
    <t>Résultat de l'exercice</t>
  </si>
  <si>
    <t>Résultat reporté en fin d'exercice</t>
  </si>
  <si>
    <t>70/69</t>
  </si>
  <si>
    <t>Globalisation des comptes pour l'assurance obligatoire régionale - matières Communauté Flamande</t>
  </si>
  <si>
    <t>Actif</t>
  </si>
  <si>
    <t>Passif</t>
  </si>
  <si>
    <t>SECTION 2 : COMPTE DE RESULTATS</t>
  </si>
  <si>
    <t>Compte de resultats - Communauté Flamande</t>
  </si>
  <si>
    <t>Cliquez sur le lien ci-dessous pour ouvrir l’onglet contenant la globalisation.</t>
  </si>
  <si>
    <t>SECTION 1 : BILAN</t>
  </si>
  <si>
    <t>CR -  WA</t>
  </si>
  <si>
    <t>CR</t>
  </si>
  <si>
    <t>CR - WB</t>
  </si>
  <si>
    <t>CR - CCC</t>
  </si>
  <si>
    <t>CR - FL</t>
  </si>
  <si>
    <t>Globalisation des comptes annuels de l'assurance obligatoire régionale</t>
  </si>
  <si>
    <t>Compte de resultats - Globalisation de toutes les communautés et régions</t>
  </si>
  <si>
    <t>Globalisation des comptes annuels de l'assurance obligatoire régionale - globalisation de toutes communautés et régions</t>
  </si>
  <si>
    <t>Compte de resultats - Commission Communautaire Commune de Bruxelles</t>
  </si>
  <si>
    <t>Globalisation des comptes pour l'assurance obligatoire régionale - matières Commission Communautaire Commune de Bruxelles</t>
  </si>
  <si>
    <t>Compte de resultats - Région Wallonne</t>
  </si>
  <si>
    <t>Compte de resultats - Communauté Française</t>
  </si>
  <si>
    <t>Globalisation des comptes pour l'assurance obligatoire régionale - matières Communauté Française</t>
  </si>
  <si>
    <t xml:space="preserve">   "I. Résultat reporté" au passif du bilan s'explique par le fait que la CAAMI reprend dans cette dernière rubrique </t>
  </si>
  <si>
    <r>
      <rPr>
        <vertAlign val="superscript"/>
        <sz val="9"/>
        <rFont val="Calibri"/>
        <family val="2"/>
        <scheme val="minor"/>
      </rPr>
      <t>(*)</t>
    </r>
    <r>
      <rPr>
        <sz val="9"/>
        <rFont val="Calibri"/>
        <family val="2"/>
        <scheme val="minor"/>
      </rPr>
      <t xml:space="preserve"> La différence entre le montant dans la rubrique ''C. Résultat reporté en fin d'exercice" et le montant dans la rubrique </t>
    </r>
  </si>
  <si>
    <t xml:space="preserve">    le fonds de l'immobilisé dont les movements ne sont pas tous repris dans le compte de résultat.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</si>
</sst>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B_-;\-* #,##0.00\ _F_B_-;_-* &quot;-&quot;??\ _F_B_-;_-@_-"/>
  </numFmts>
  <fonts count="2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0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164" fontId="8" fillId="0" borderId="0" applyFon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8" fillId="0" borderId="0" xfId="2"/>
    <xf numFmtId="0" fontId="9" fillId="0" borderId="0" xfId="2" applyFont="1"/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horizontal="center"/>
    </xf>
    <xf numFmtId="0" fontId="9" fillId="0" borderId="9" xfId="2" quotePrefix="1" applyFont="1" applyBorder="1" applyAlignment="1">
      <alignment horizontal="left"/>
    </xf>
    <xf numFmtId="0" fontId="7" fillId="0" borderId="0" xfId="2" applyFont="1"/>
    <xf numFmtId="0" fontId="14" fillId="0" borderId="0" xfId="2" applyFont="1"/>
    <xf numFmtId="0" fontId="9" fillId="0" borderId="0" xfId="2" applyFont="1" applyAlignment="1">
      <alignment horizontal="right"/>
    </xf>
    <xf numFmtId="0" fontId="13" fillId="0" borderId="10" xfId="2" applyFont="1" applyBorder="1" applyAlignment="1">
      <alignment horizontal="center"/>
    </xf>
    <xf numFmtId="4" fontId="13" fillId="0" borderId="11" xfId="3" applyNumberFormat="1" applyFont="1" applyFill="1" applyBorder="1"/>
    <xf numFmtId="4" fontId="13" fillId="0" borderId="12" xfId="3" applyNumberFormat="1" applyFont="1" applyFill="1" applyBorder="1"/>
    <xf numFmtId="0" fontId="15" fillId="0" borderId="0" xfId="2" applyFont="1"/>
    <xf numFmtId="0" fontId="16" fillId="0" borderId="9" xfId="2" applyFont="1" applyBorder="1" applyAlignment="1">
      <alignment horizontal="centerContinuous"/>
    </xf>
    <xf numFmtId="0" fontId="7" fillId="0" borderId="0" xfId="2" applyFont="1" applyAlignment="1">
      <alignment horizontal="left"/>
    </xf>
    <xf numFmtId="0" fontId="12" fillId="0" borderId="0" xfId="2" applyFont="1" applyAlignment="1">
      <alignment horizontal="centerContinuous"/>
    </xf>
    <xf numFmtId="4" fontId="13" fillId="0" borderId="10" xfId="3" applyNumberFormat="1" applyFont="1" applyFill="1" applyBorder="1"/>
    <xf numFmtId="0" fontId="9" fillId="0" borderId="10" xfId="2" applyFont="1" applyBorder="1" applyAlignment="1">
      <alignment horizontal="center"/>
    </xf>
    <xf numFmtId="4" fontId="9" fillId="0" borderId="12" xfId="3" applyNumberFormat="1" applyFont="1" applyFill="1" applyBorder="1"/>
    <xf numFmtId="4" fontId="9" fillId="0" borderId="13" xfId="3" applyNumberFormat="1" applyFont="1" applyFill="1" applyBorder="1"/>
    <xf numFmtId="0" fontId="9" fillId="0" borderId="0" xfId="2" quotePrefix="1" applyFont="1" applyAlignment="1">
      <alignment horizontal="left"/>
    </xf>
    <xf numFmtId="0" fontId="9" fillId="0" borderId="9" xfId="2" applyFont="1" applyBorder="1"/>
    <xf numFmtId="4" fontId="9" fillId="0" borderId="10" xfId="3" applyNumberFormat="1" applyFont="1" applyFill="1" applyBorder="1"/>
    <xf numFmtId="0" fontId="9" fillId="0" borderId="0" xfId="2" quotePrefix="1" applyFont="1"/>
    <xf numFmtId="0" fontId="9" fillId="0" borderId="0" xfId="2" applyFont="1" applyAlignment="1">
      <alignment horizontal="left"/>
    </xf>
    <xf numFmtId="0" fontId="9" fillId="0" borderId="9" xfId="2" applyFont="1" applyBorder="1" applyAlignment="1">
      <alignment horizontal="left"/>
    </xf>
    <xf numFmtId="0" fontId="13" fillId="0" borderId="1" xfId="2" applyFont="1" applyBorder="1" applyAlignment="1">
      <alignment horizontal="centerContinuous"/>
    </xf>
    <xf numFmtId="0" fontId="13" fillId="0" borderId="2" xfId="2" applyFont="1" applyBorder="1" applyAlignment="1">
      <alignment horizontal="centerContinuous"/>
    </xf>
    <xf numFmtId="0" fontId="13" fillId="0" borderId="4" xfId="2" applyFont="1" applyBorder="1" applyAlignment="1">
      <alignment horizontal="center"/>
    </xf>
    <xf numFmtId="4" fontId="13" fillId="0" borderId="4" xfId="3" applyNumberFormat="1" applyFont="1" applyFill="1" applyBorder="1"/>
    <xf numFmtId="0" fontId="9" fillId="0" borderId="5" xfId="2" applyFont="1" applyBorder="1"/>
    <xf numFmtId="0" fontId="9" fillId="0" borderId="6" xfId="2" applyFont="1" applyBorder="1"/>
    <xf numFmtId="0" fontId="9" fillId="0" borderId="7" xfId="2" applyFont="1" applyBorder="1"/>
    <xf numFmtId="0" fontId="9" fillId="0" borderId="8" xfId="2" applyFont="1" applyBorder="1" applyAlignment="1">
      <alignment horizontal="center"/>
    </xf>
    <xf numFmtId="4" fontId="9" fillId="0" borderId="8" xfId="3" applyNumberFormat="1" applyFont="1" applyFill="1" applyBorder="1"/>
    <xf numFmtId="0" fontId="8" fillId="0" borderId="6" xfId="2" applyBorder="1"/>
    <xf numFmtId="0" fontId="8" fillId="0" borderId="7" xfId="2" applyBorder="1"/>
    <xf numFmtId="0" fontId="7" fillId="2" borderId="0" xfId="4" applyFont="1" applyFill="1" applyAlignment="1">
      <alignment horizontal="center" vertical="top" wrapText="1"/>
    </xf>
    <xf numFmtId="4" fontId="9" fillId="0" borderId="0" xfId="3" applyNumberFormat="1" applyFont="1" applyFill="1"/>
    <xf numFmtId="4" fontId="12" fillId="0" borderId="0" xfId="3" applyNumberFormat="1" applyFont="1" applyFill="1"/>
    <xf numFmtId="0" fontId="7" fillId="0" borderId="1" xfId="2" applyFont="1" applyBorder="1" applyAlignment="1">
      <alignment horizontal="centerContinuous"/>
    </xf>
    <xf numFmtId="0" fontId="12" fillId="0" borderId="2" xfId="2" applyFont="1" applyBorder="1" applyAlignment="1">
      <alignment horizontal="centerContinuous"/>
    </xf>
    <xf numFmtId="4" fontId="14" fillId="0" borderId="10" xfId="3" applyNumberFormat="1" applyFont="1" applyFill="1" applyBorder="1"/>
    <xf numFmtId="0" fontId="7" fillId="0" borderId="9" xfId="2" applyFont="1" applyBorder="1" applyAlignment="1">
      <alignment horizontal="centerContinuous"/>
    </xf>
    <xf numFmtId="0" fontId="13" fillId="0" borderId="0" xfId="2" applyFont="1" applyAlignment="1">
      <alignment horizontal="centerContinuous"/>
    </xf>
    <xf numFmtId="0" fontId="9" fillId="0" borderId="10" xfId="2" applyFont="1" applyBorder="1" applyAlignment="1">
      <alignment horizontal="left"/>
    </xf>
    <xf numFmtId="0" fontId="7" fillId="0" borderId="0" xfId="2" applyFont="1" applyAlignment="1">
      <alignment horizontal="centerContinuous"/>
    </xf>
    <xf numFmtId="0" fontId="13" fillId="0" borderId="10" xfId="2" applyFont="1" applyBorder="1" applyAlignment="1">
      <alignment horizontal="left"/>
    </xf>
    <xf numFmtId="0" fontId="9" fillId="0" borderId="9" xfId="2" applyFont="1" applyBorder="1" applyAlignment="1">
      <alignment horizontal="center"/>
    </xf>
    <xf numFmtId="0" fontId="9" fillId="0" borderId="9" xfId="2" quotePrefix="1" applyFont="1" applyBorder="1"/>
    <xf numFmtId="0" fontId="9" fillId="0" borderId="0" xfId="2" applyFont="1" applyAlignment="1">
      <alignment vertical="top"/>
    </xf>
    <xf numFmtId="0" fontId="9" fillId="0" borderId="5" xfId="2" quotePrefix="1" applyFont="1" applyBorder="1" applyAlignment="1">
      <alignment horizontal="left"/>
    </xf>
    <xf numFmtId="0" fontId="9" fillId="0" borderId="6" xfId="2" quotePrefix="1" applyFont="1" applyBorder="1"/>
    <xf numFmtId="0" fontId="13" fillId="0" borderId="9" xfId="2" applyFont="1" applyBorder="1" applyAlignment="1">
      <alignment horizontal="centerContinuous" vertical="center"/>
    </xf>
    <xf numFmtId="0" fontId="12" fillId="0" borderId="0" xfId="2" applyFont="1" applyAlignment="1">
      <alignment horizontal="centerContinuous" vertical="center"/>
    </xf>
    <xf numFmtId="0" fontId="13" fillId="0" borderId="10" xfId="2" applyFont="1" applyBorder="1" applyAlignment="1">
      <alignment horizontal="center" vertical="center"/>
    </xf>
    <xf numFmtId="4" fontId="17" fillId="0" borderId="4" xfId="3" applyNumberFormat="1" applyFont="1" applyFill="1" applyBorder="1"/>
    <xf numFmtId="0" fontId="9" fillId="0" borderId="5" xfId="2" applyFont="1" applyBorder="1" applyAlignment="1">
      <alignment horizontal="centerContinuous" vertical="center"/>
    </xf>
    <xf numFmtId="0" fontId="9" fillId="0" borderId="6" xfId="2" applyFont="1" applyBorder="1" applyAlignment="1">
      <alignment horizontal="centerContinuous" vertical="center"/>
    </xf>
    <xf numFmtId="0" fontId="9" fillId="0" borderId="8" xfId="2" applyFont="1" applyBorder="1" applyAlignment="1">
      <alignment horizontal="center" vertical="center"/>
    </xf>
    <xf numFmtId="0" fontId="9" fillId="0" borderId="0" xfId="4" applyFont="1"/>
    <xf numFmtId="0" fontId="9" fillId="0" borderId="0" xfId="4" applyFont="1" applyAlignment="1">
      <alignment vertical="top"/>
    </xf>
    <xf numFmtId="0" fontId="9" fillId="0" borderId="1" xfId="4" applyFont="1" applyBorder="1" applyAlignment="1">
      <alignment vertical="top"/>
    </xf>
    <xf numFmtId="0" fontId="9" fillId="0" borderId="2" xfId="4" applyFont="1" applyBorder="1" applyAlignment="1">
      <alignment horizontal="left" vertical="top"/>
    </xf>
    <xf numFmtId="0" fontId="9" fillId="0" borderId="2" xfId="4" applyFont="1" applyBorder="1" applyAlignment="1">
      <alignment vertical="top"/>
    </xf>
    <xf numFmtId="0" fontId="9" fillId="0" borderId="3" xfId="4" applyFont="1" applyBorder="1"/>
    <xf numFmtId="0" fontId="9" fillId="0" borderId="10" xfId="4" applyFont="1" applyBorder="1" applyAlignment="1">
      <alignment horizontal="center" vertical="top"/>
    </xf>
    <xf numFmtId="4" fontId="9" fillId="0" borderId="4" xfId="3" applyNumberFormat="1" applyFont="1" applyFill="1" applyBorder="1" applyAlignment="1">
      <alignment vertical="top"/>
    </xf>
    <xf numFmtId="0" fontId="9" fillId="0" borderId="9" xfId="4" applyFont="1" applyBorder="1" applyAlignment="1">
      <alignment vertical="top"/>
    </xf>
    <xf numFmtId="0" fontId="9" fillId="0" borderId="0" xfId="4" applyFont="1" applyAlignment="1">
      <alignment horizontal="left" vertical="top"/>
    </xf>
    <xf numFmtId="0" fontId="9" fillId="0" borderId="0" xfId="4" applyFont="1" applyAlignment="1">
      <alignment horizontal="left" vertical="top" wrapText="1"/>
    </xf>
    <xf numFmtId="0" fontId="9" fillId="0" borderId="14" xfId="4" applyFont="1" applyBorder="1" applyAlignment="1">
      <alignment horizontal="right" wrapText="1"/>
    </xf>
    <xf numFmtId="4" fontId="9" fillId="0" borderId="12" xfId="3" applyNumberFormat="1" applyFont="1" applyFill="1" applyBorder="1" applyAlignment="1"/>
    <xf numFmtId="0" fontId="9" fillId="0" borderId="10" xfId="4" applyFont="1" applyBorder="1" applyAlignment="1">
      <alignment horizontal="center"/>
    </xf>
    <xf numFmtId="0" fontId="9" fillId="0" borderId="14" xfId="4" applyFont="1" applyBorder="1" applyAlignment="1">
      <alignment horizontal="right"/>
    </xf>
    <xf numFmtId="4" fontId="9" fillId="0" borderId="15" xfId="3" applyNumberFormat="1" applyFont="1" applyFill="1" applyBorder="1" applyAlignment="1">
      <alignment vertical="top"/>
    </xf>
    <xf numFmtId="0" fontId="9" fillId="0" borderId="10" xfId="4" quotePrefix="1" applyFont="1" applyBorder="1" applyAlignment="1">
      <alignment horizontal="center" vertical="top"/>
    </xf>
    <xf numFmtId="4" fontId="14" fillId="0" borderId="8" xfId="3" applyNumberFormat="1" applyFont="1" applyFill="1" applyBorder="1" applyAlignment="1"/>
    <xf numFmtId="0" fontId="14" fillId="0" borderId="18" xfId="4" applyFont="1" applyBorder="1" applyAlignment="1">
      <alignment horizontal="right" vertical="top"/>
    </xf>
    <xf numFmtId="0" fontId="9" fillId="0" borderId="19" xfId="4" applyFont="1" applyBorder="1" applyAlignment="1">
      <alignment horizontal="center" vertical="top"/>
    </xf>
    <xf numFmtId="4" fontId="14" fillId="0" borderId="19" xfId="3" applyNumberFormat="1" applyFont="1" applyFill="1" applyBorder="1" applyAlignment="1">
      <alignment vertical="top"/>
    </xf>
    <xf numFmtId="4" fontId="9" fillId="0" borderId="0" xfId="3" applyNumberFormat="1" applyFont="1" applyFill="1" applyAlignment="1"/>
    <xf numFmtId="0" fontId="14" fillId="0" borderId="16" xfId="4" applyFont="1" applyBorder="1" applyAlignment="1">
      <alignment vertical="top"/>
    </xf>
    <xf numFmtId="0" fontId="14" fillId="0" borderId="17" xfId="4" applyFont="1" applyBorder="1" applyAlignment="1">
      <alignment vertical="top"/>
    </xf>
    <xf numFmtId="4" fontId="14" fillId="0" borderId="19" xfId="3" applyNumberFormat="1" applyFont="1" applyFill="1" applyBorder="1" applyAlignment="1">
      <alignment horizontal="center" vertical="center"/>
    </xf>
    <xf numFmtId="0" fontId="9" fillId="0" borderId="14" xfId="4" applyFont="1" applyBorder="1" applyAlignment="1">
      <alignment horizontal="right" vertical="top" wrapText="1"/>
    </xf>
    <xf numFmtId="0" fontId="9" fillId="0" borderId="14" xfId="4" applyFont="1" applyBorder="1" applyAlignment="1">
      <alignment horizontal="right" vertical="top"/>
    </xf>
    <xf numFmtId="0" fontId="9" fillId="0" borderId="9" xfId="4" applyFont="1" applyBorder="1" applyAlignment="1">
      <alignment vertical="top" wrapText="1"/>
    </xf>
    <xf numFmtId="0" fontId="9" fillId="0" borderId="10" xfId="4" applyFont="1" applyBorder="1" applyAlignment="1">
      <alignment horizontal="center" vertical="top" wrapText="1"/>
    </xf>
    <xf numFmtId="0" fontId="9" fillId="0" borderId="0" xfId="4" applyFont="1" applyAlignment="1">
      <alignment vertical="top" wrapText="1"/>
    </xf>
    <xf numFmtId="0" fontId="18" fillId="0" borderId="10" xfId="4" quotePrefix="1" applyFont="1" applyBorder="1" applyAlignment="1">
      <alignment horizontal="center" wrapText="1"/>
    </xf>
    <xf numFmtId="4" fontId="9" fillId="0" borderId="13" xfId="3" applyNumberFormat="1" applyFont="1" applyFill="1" applyBorder="1" applyAlignment="1"/>
    <xf numFmtId="4" fontId="9" fillId="0" borderId="10" xfId="3" applyNumberFormat="1" applyFont="1" applyFill="1" applyBorder="1" applyAlignment="1">
      <alignment vertical="top"/>
    </xf>
    <xf numFmtId="0" fontId="9" fillId="0" borderId="0" xfId="2" quotePrefix="1" applyFont="1" applyAlignment="1">
      <alignment horizontal="right"/>
    </xf>
    <xf numFmtId="0" fontId="9" fillId="0" borderId="14" xfId="4" applyFont="1" applyBorder="1" applyAlignment="1">
      <alignment horizontal="left" vertical="top" wrapText="1"/>
    </xf>
    <xf numFmtId="4" fontId="9" fillId="0" borderId="10" xfId="3" applyNumberFormat="1" applyFont="1" applyFill="1" applyBorder="1" applyAlignment="1"/>
    <xf numFmtId="0" fontId="14" fillId="0" borderId="18" xfId="4" applyFont="1" applyBorder="1" applyAlignment="1">
      <alignment horizontal="left" vertical="top"/>
    </xf>
    <xf numFmtId="4" fontId="14" fillId="0" borderId="16" xfId="3" applyNumberFormat="1" applyFont="1" applyFill="1" applyBorder="1" applyAlignment="1">
      <alignment vertical="top"/>
    </xf>
    <xf numFmtId="0" fontId="9" fillId="0" borderId="3" xfId="4" applyFont="1" applyBorder="1" applyAlignment="1">
      <alignment horizontal="right" vertical="top"/>
    </xf>
    <xf numFmtId="0" fontId="9" fillId="0" borderId="3" xfId="4" applyFont="1" applyBorder="1" applyAlignment="1">
      <alignment vertical="top"/>
    </xf>
    <xf numFmtId="0" fontId="9" fillId="0" borderId="14" xfId="4" applyFont="1" applyBorder="1" applyAlignment="1">
      <alignment vertical="top"/>
    </xf>
    <xf numFmtId="0" fontId="9" fillId="0" borderId="3" xfId="4" applyFont="1" applyBorder="1" applyAlignment="1">
      <alignment horizontal="left" vertical="top" wrapText="1"/>
    </xf>
    <xf numFmtId="0" fontId="14" fillId="0" borderId="16" xfId="4" applyFont="1" applyBorder="1"/>
    <xf numFmtId="0" fontId="14" fillId="0" borderId="18" xfId="4" applyFont="1" applyBorder="1" applyAlignment="1">
      <alignment horizontal="left" vertical="top" wrapText="1"/>
    </xf>
    <xf numFmtId="4" fontId="6" fillId="0" borderId="19" xfId="3" applyNumberFormat="1" applyFont="1" applyFill="1" applyBorder="1" applyAlignment="1">
      <alignment vertical="top"/>
    </xf>
    <xf numFmtId="4" fontId="8" fillId="0" borderId="0" xfId="2" applyNumberFormat="1"/>
    <xf numFmtId="4" fontId="9" fillId="0" borderId="15" xfId="3" applyNumberFormat="1" applyFont="1" applyFill="1" applyBorder="1"/>
    <xf numFmtId="0" fontId="4" fillId="0" borderId="0" xfId="4"/>
    <xf numFmtId="0" fontId="8" fillId="0" borderId="0" xfId="0" applyFont="1"/>
    <xf numFmtId="0" fontId="14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21" fillId="0" borderId="0" xfId="6" quotePrefix="1"/>
    <xf numFmtId="0" fontId="22" fillId="0" borderId="0" xfId="2" applyFont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top"/>
    </xf>
    <xf numFmtId="0" fontId="10" fillId="0" borderId="0" xfId="2" applyFont="1" applyAlignment="1">
      <alignment horizontal="center" vertical="top"/>
    </xf>
    <xf numFmtId="0" fontId="4" fillId="0" borderId="0" xfId="4" quotePrefix="1"/>
    <xf numFmtId="0" fontId="2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3" fillId="0" borderId="0" xfId="4" applyFont="1"/>
    <xf numFmtId="0" fontId="24" fillId="0" borderId="0" xfId="5" quotePrefix="1" applyFont="1"/>
    <xf numFmtId="0" fontId="25" fillId="0" borderId="0" xfId="0" applyFont="1"/>
    <xf numFmtId="0" fontId="19" fillId="0" borderId="0" xfId="0" applyFont="1" applyAlignment="1">
      <alignment horizontal="center" vertical="center" wrapText="1"/>
    </xf>
    <xf numFmtId="0" fontId="2" fillId="0" borderId="0" xfId="4" applyFont="1"/>
    <xf numFmtId="0" fontId="24" fillId="0" borderId="0" xfId="5" applyFont="1"/>
    <xf numFmtId="0" fontId="21" fillId="0" borderId="0" xfId="6"/>
    <xf numFmtId="0" fontId="24" fillId="0" borderId="0" xfId="5" quotePrefix="1" applyFont="1" applyAlignment="1">
      <alignment horizontal="left"/>
    </xf>
    <xf numFmtId="0" fontId="7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/>
    <xf numFmtId="0" fontId="10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4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3" fillId="0" borderId="4" xfId="3" applyNumberFormat="1" applyFont="1" applyFill="1" applyBorder="1" applyAlignment="1">
      <alignment horizontal="center" vertical="center" wrapText="1"/>
    </xf>
    <xf numFmtId="1" fontId="13" fillId="0" borderId="8" xfId="3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horizontal="left" vertical="top"/>
    </xf>
    <xf numFmtId="0" fontId="7" fillId="2" borderId="0" xfId="4" applyFont="1" applyFill="1" applyAlignment="1">
      <alignment horizontal="center" vertical="top" wrapText="1"/>
    </xf>
    <xf numFmtId="0" fontId="14" fillId="0" borderId="1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 wrapText="1"/>
    </xf>
    <xf numFmtId="0" fontId="9" fillId="0" borderId="0" xfId="4" applyFont="1" applyAlignment="1">
      <alignment horizontal="left" vertical="top" wrapText="1"/>
    </xf>
    <xf numFmtId="0" fontId="9" fillId="0" borderId="0" xfId="4" applyFont="1" applyAlignment="1">
      <alignment horizontal="left" wrapText="1"/>
    </xf>
    <xf numFmtId="0" fontId="14" fillId="0" borderId="16" xfId="4" applyFont="1" applyBorder="1" applyAlignment="1">
      <alignment horizontal="left" vertical="top"/>
    </xf>
    <xf numFmtId="0" fontId="14" fillId="0" borderId="17" xfId="4" applyFont="1" applyBorder="1" applyAlignment="1">
      <alignment horizontal="left" vertical="top"/>
    </xf>
    <xf numFmtId="0" fontId="9" fillId="0" borderId="0" xfId="4" quotePrefix="1" applyFont="1" applyAlignment="1">
      <alignment horizontal="left" vertical="top"/>
    </xf>
    <xf numFmtId="0" fontId="14" fillId="0" borderId="16" xfId="4" applyFont="1" applyBorder="1" applyAlignment="1">
      <alignment horizontal="left" vertical="top" wrapText="1"/>
    </xf>
    <xf numFmtId="0" fontId="14" fillId="0" borderId="17" xfId="4" applyFont="1" applyBorder="1" applyAlignment="1">
      <alignment horizontal="left" vertical="top" wrapText="1"/>
    </xf>
    <xf numFmtId="0" fontId="9" fillId="0" borderId="2" xfId="4" applyFont="1" applyBorder="1" applyAlignment="1">
      <alignment horizontal="left" vertical="top" wrapText="1"/>
    </xf>
    <xf numFmtId="0" fontId="9" fillId="0" borderId="2" xfId="4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18" fillId="0" borderId="0" xfId="7" applyFont="1"/>
    <xf numFmtId="4" fontId="18" fillId="0" borderId="0" xfId="7" applyNumberFormat="1" applyFont="1"/>
  </cellXfs>
  <cellStyles count="8">
    <cellStyle name="Hyperlink" xfId="5" builtinId="8"/>
    <cellStyle name="Hyperlink 2" xfId="6" xr:uid="{320B4B1F-4106-429E-8BC7-AC4DD5605E36}"/>
    <cellStyle name="Komma 2" xfId="3" xr:uid="{746508B1-FD33-46FD-9C88-1AD9A815C313}"/>
    <cellStyle name="Standaard" xfId="0" builtinId="0"/>
    <cellStyle name="Standaard 2 3 2" xfId="7" xr:uid="{D92EF625-AB4C-46F2-8763-4C3DA30330B4}"/>
    <cellStyle name="Standaard 2 3 2 2" xfId="4" xr:uid="{B940A36D-14EB-4989-88E8-16392612CE34}"/>
    <cellStyle name="Standaard 2 3 3" xfId="1" xr:uid="{87664E94-01CA-474E-B40B-AF7B8CF8EA2B}"/>
    <cellStyle name="Standaard 3" xfId="2" xr:uid="{963F252B-5797-4318-9FD1-8898336F94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29308</xdr:colOff>
      <xdr:row>66</xdr:row>
      <xdr:rowOff>29309</xdr:rowOff>
    </xdr:from>
    <xdr:to>
      <xdr:col>7</xdr:col>
      <xdr:colOff>257909</xdr:colOff>
      <xdr:row>66</xdr:row>
      <xdr:rowOff>183173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BFE3750C-26BB-4630-99A1-71B3BFC4A786}"/>
            </a:ext>
          </a:extLst>
        </xdr:cNvPr>
        <xdr:cNvSpPr txBox="1"/>
      </xdr:nvSpPr>
      <xdr:spPr>
        <a:xfrm>
          <a:off x="4037135" y="15533078"/>
          <a:ext cx="228601" cy="1538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/>
        <a:lstStyle/>
        <a:p>
          <a:pPr algn="l"/>
          <a:r>
            <a:rPr lang="nl-BE" sz="1100" baseline="30000"/>
            <a:t>(*)</a:t>
          </a:r>
        </a:p>
      </xdr:txBody>
    </xdr:sp>
    <xdr:clientData/>
  </xdr:twoCellAnchor>
  <xdr:twoCellAnchor>
    <xdr:from>
      <xdr:col>8</xdr:col>
      <xdr:colOff>36635</xdr:colOff>
      <xdr:row>66</xdr:row>
      <xdr:rowOff>21981</xdr:rowOff>
    </xdr:from>
    <xdr:to>
      <xdr:col>8</xdr:col>
      <xdr:colOff>265236</xdr:colOff>
      <xdr:row>66</xdr:row>
      <xdr:rowOff>175845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8B6716C2-2284-4E01-BBD4-A372E0A1CCF7}"/>
            </a:ext>
          </a:extLst>
        </xdr:cNvPr>
        <xdr:cNvSpPr txBox="1"/>
      </xdr:nvSpPr>
      <xdr:spPr>
        <a:xfrm>
          <a:off x="5121520" y="15525750"/>
          <a:ext cx="228601" cy="1538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/>
        <a:lstStyle/>
        <a:p>
          <a:pPr algn="l"/>
          <a:r>
            <a:rPr lang="nl-BE" sz="1100" baseline="30000"/>
            <a:t>(*)</a:t>
          </a:r>
        </a:p>
      </xdr:txBody>
    </xdr:sp>
    <xdr:clientData/>
  </xdr:twoCellAnchor>
  <xdr:twoCellAnchor>
    <xdr:from>
      <xdr:col>9</xdr:col>
      <xdr:colOff>51289</xdr:colOff>
      <xdr:row>66</xdr:row>
      <xdr:rowOff>21981</xdr:rowOff>
    </xdr:from>
    <xdr:to>
      <xdr:col>9</xdr:col>
      <xdr:colOff>285750</xdr:colOff>
      <xdr:row>66</xdr:row>
      <xdr:rowOff>168519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DA7AF5F2-BBB5-4527-B4B9-0F05C5BDD4F5}"/>
            </a:ext>
          </a:extLst>
        </xdr:cNvPr>
        <xdr:cNvSpPr txBox="1"/>
      </xdr:nvSpPr>
      <xdr:spPr>
        <a:xfrm>
          <a:off x="6213231" y="15525750"/>
          <a:ext cx="234461" cy="146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/>
        <a:lstStyle/>
        <a:p>
          <a:pPr algn="l"/>
          <a:r>
            <a:rPr lang="nl-BE" sz="1100" baseline="30000"/>
            <a:t>(*)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992 nvsm av 2013" connectionId="5" xr16:uid="{09D5F731-AD36-4D97-BD54-447FBB9161C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992 nvsm av 2013" connectionId="4" xr16:uid="{F87A1B10-4182-4B3F-89AB-E8EFEA585AAD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992 nvsm av 2013" connectionId="2" xr16:uid="{48A15614-3605-4F54-8221-7BFCCC49CDCC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992 nvsm av 2013" connectionId="3" xr16:uid="{3C1A5444-19FF-4D1E-9031-A8CBD9313FC2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992 nvsm av 2013" connectionId="1" xr16:uid="{CC47DB98-C3B1-4ED3-95AE-70FD3D9231C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4A026-C1E7-4741-90E3-291A4D7AD8FB}">
  <dimension ref="A2:U33"/>
  <sheetViews>
    <sheetView showGridLines="0" workbookViewId="0">
      <selection activeCell="G30" sqref="G30"/>
    </sheetView>
  </sheetViews>
  <sheetFormatPr defaultRowHeight="12.75" x14ac:dyDescent="0.2"/>
  <cols>
    <col min="1" max="1" width="69.83203125" customWidth="1"/>
    <col min="2" max="2" width="29.83203125" customWidth="1"/>
  </cols>
  <sheetData>
    <row r="2" spans="1:15" ht="60" x14ac:dyDescent="0.25">
      <c r="A2" s="17" t="s">
        <v>207</v>
      </c>
      <c r="B2" s="125" t="s">
        <v>206</v>
      </c>
    </row>
    <row r="3" spans="1:15" ht="15" x14ac:dyDescent="0.25">
      <c r="A3" s="110"/>
      <c r="B3" s="122"/>
      <c r="F3" s="111"/>
    </row>
    <row r="4" spans="1:15" ht="15" x14ac:dyDescent="0.25">
      <c r="A4" s="112" t="s">
        <v>2</v>
      </c>
      <c r="B4" s="123" t="s">
        <v>202</v>
      </c>
    </row>
    <row r="5" spans="1:15" ht="15" x14ac:dyDescent="0.25">
      <c r="A5" s="112"/>
      <c r="B5" s="126"/>
    </row>
    <row r="6" spans="1:15" ht="15" x14ac:dyDescent="0.25">
      <c r="A6" s="112" t="s">
        <v>69</v>
      </c>
      <c r="B6" s="123" t="s">
        <v>203</v>
      </c>
    </row>
    <row r="7" spans="1:15" ht="15" x14ac:dyDescent="0.25">
      <c r="A7" s="113"/>
      <c r="B7" s="114"/>
    </row>
    <row r="8" spans="1:15" ht="15" x14ac:dyDescent="0.25">
      <c r="A8" s="110"/>
      <c r="B8" s="126"/>
    </row>
    <row r="9" spans="1:15" ht="15.75" x14ac:dyDescent="0.25">
      <c r="A9" s="17" t="s">
        <v>204</v>
      </c>
      <c r="B9" s="126"/>
      <c r="F9" s="111"/>
    </row>
    <row r="10" spans="1:15" ht="15" x14ac:dyDescent="0.25">
      <c r="A10" s="110"/>
      <c r="B10" s="126"/>
    </row>
    <row r="11" spans="1:15" ht="30" x14ac:dyDescent="0.2">
      <c r="A11" s="115" t="s">
        <v>214</v>
      </c>
      <c r="B11" s="127" t="s">
        <v>209</v>
      </c>
      <c r="F11" s="111"/>
      <c r="G11" s="111"/>
      <c r="H11" s="111"/>
    </row>
    <row r="12" spans="1:15" ht="15" x14ac:dyDescent="0.2">
      <c r="A12" s="116"/>
      <c r="B12" s="124"/>
      <c r="F12" s="111"/>
    </row>
    <row r="13" spans="1:15" ht="15" x14ac:dyDescent="0.2">
      <c r="A13" s="117" t="s">
        <v>218</v>
      </c>
      <c r="B13" s="123" t="s">
        <v>208</v>
      </c>
      <c r="F13" s="111"/>
    </row>
    <row r="14" spans="1:15" ht="15" x14ac:dyDescent="0.25">
      <c r="A14" s="117"/>
      <c r="B14" s="128"/>
      <c r="F14" s="111"/>
      <c r="I14" s="111"/>
    </row>
    <row r="15" spans="1:15" ht="15" x14ac:dyDescent="0.2">
      <c r="A15" s="117" t="s">
        <v>219</v>
      </c>
      <c r="B15" s="123" t="s">
        <v>210</v>
      </c>
      <c r="F15" s="111"/>
      <c r="O15" s="111"/>
    </row>
    <row r="16" spans="1:15" ht="15" x14ac:dyDescent="0.25">
      <c r="A16" s="118"/>
      <c r="B16" s="128"/>
      <c r="F16" s="111"/>
    </row>
    <row r="17" spans="1:21" ht="30" x14ac:dyDescent="0.2">
      <c r="A17" s="115" t="s">
        <v>216</v>
      </c>
      <c r="B17" s="129" t="s">
        <v>211</v>
      </c>
      <c r="O17" s="111"/>
    </row>
    <row r="18" spans="1:21" ht="15" x14ac:dyDescent="0.25">
      <c r="A18" s="112"/>
      <c r="B18" s="114"/>
      <c r="F18" s="111"/>
      <c r="G18" s="111"/>
    </row>
    <row r="19" spans="1:21" ht="15" x14ac:dyDescent="0.2">
      <c r="A19" s="115" t="s">
        <v>205</v>
      </c>
      <c r="B19" s="123" t="s">
        <v>212</v>
      </c>
      <c r="M19" s="111"/>
      <c r="Q19" s="111"/>
      <c r="S19" s="111"/>
      <c r="U19" s="111"/>
    </row>
    <row r="20" spans="1:21" ht="15" x14ac:dyDescent="0.25">
      <c r="A20" s="115"/>
      <c r="B20" s="114"/>
      <c r="F20" s="111"/>
      <c r="G20" s="111"/>
      <c r="H20" s="111"/>
    </row>
    <row r="21" spans="1:21" ht="15" x14ac:dyDescent="0.25">
      <c r="A21" s="112"/>
      <c r="B21" s="119"/>
      <c r="F21" s="111"/>
    </row>
    <row r="22" spans="1:21" ht="15" x14ac:dyDescent="0.25">
      <c r="A22" s="112"/>
      <c r="B22" s="119"/>
      <c r="F22" s="111"/>
    </row>
    <row r="23" spans="1:21" ht="15" x14ac:dyDescent="0.25">
      <c r="A23" s="112"/>
      <c r="B23" s="119"/>
      <c r="F23" s="111"/>
      <c r="M23" s="111"/>
    </row>
    <row r="24" spans="1:21" ht="15" x14ac:dyDescent="0.25">
      <c r="A24" s="112"/>
      <c r="B24" s="119"/>
      <c r="F24" s="111"/>
      <c r="M24" s="111"/>
    </row>
    <row r="25" spans="1:21" ht="15" x14ac:dyDescent="0.25">
      <c r="A25" s="112"/>
      <c r="B25" s="119"/>
    </row>
    <row r="26" spans="1:21" ht="15" x14ac:dyDescent="0.25">
      <c r="A26" s="110"/>
      <c r="B26" s="110"/>
      <c r="M26" s="111"/>
    </row>
    <row r="27" spans="1:21" ht="15" x14ac:dyDescent="0.25">
      <c r="A27" s="120"/>
      <c r="B27" s="114"/>
      <c r="M27" s="111"/>
    </row>
    <row r="28" spans="1:21" ht="15" x14ac:dyDescent="0.25">
      <c r="A28" s="121"/>
      <c r="B28" s="110"/>
      <c r="M28" s="111"/>
    </row>
    <row r="29" spans="1:21" x14ac:dyDescent="0.2">
      <c r="A29" s="111"/>
    </row>
    <row r="30" spans="1:21" x14ac:dyDescent="0.2">
      <c r="A30" s="111"/>
      <c r="M30" s="111"/>
    </row>
    <row r="31" spans="1:21" x14ac:dyDescent="0.2">
      <c r="A31" s="111"/>
      <c r="M31" s="111"/>
    </row>
    <row r="33" spans="13:13" x14ac:dyDescent="0.2">
      <c r="M33" s="111"/>
    </row>
  </sheetData>
  <hyperlinks>
    <hyperlink ref="B6" location="Passif!A1" display="Passif" xr:uid="{5CBE8F70-F84B-4106-8C6F-3CAE1F6224E9}"/>
    <hyperlink ref="B4" location="Actif!A1" display="Actif" xr:uid="{649623D6-6BCE-4435-8038-79B690FB369F}"/>
    <hyperlink ref="B11" location="CR!A1" display="CR" xr:uid="{1662A6AE-4A99-4213-8AE9-F5F0F00285CA}"/>
    <hyperlink ref="B13" location="'CR -  WA'!A1" display="CR -  WA" xr:uid="{283145FC-1F03-49E8-87E6-C0789B791D04}"/>
    <hyperlink ref="B15" location="'CR - WB'!A1" display="'CR - WB" xr:uid="{D9216E73-976C-432A-9C8B-1553ECFB79E7}"/>
    <hyperlink ref="B17" location="'CR - CCC'!A1" display="'CR - CCC" xr:uid="{EBAC1A30-6B36-4A46-BF7C-659687DB4945}"/>
    <hyperlink ref="B19" location="'CR - FL'!A1" display="'CR - FL" xr:uid="{4AF93E45-C79A-4AE2-A45C-FFEDDEBA41ED}"/>
  </hyperlink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ECF57-C0F0-45F3-BB03-52B659E0142E}">
  <dimension ref="A1:K64"/>
  <sheetViews>
    <sheetView showGridLines="0" view="pageBreakPreview" topLeftCell="A41" zoomScale="130" zoomScaleNormal="100" zoomScaleSheetLayoutView="130" workbookViewId="0">
      <selection activeCell="E38" sqref="E38"/>
    </sheetView>
  </sheetViews>
  <sheetFormatPr defaultColWidth="12" defaultRowHeight="15" x14ac:dyDescent="0.25"/>
  <cols>
    <col min="1" max="1" width="4" style="2" customWidth="1"/>
    <col min="2" max="2" width="5.5" style="2" customWidth="1"/>
    <col min="3" max="3" width="6.83203125" style="2" customWidth="1"/>
    <col min="4" max="6" width="12" style="2" customWidth="1"/>
    <col min="7" max="7" width="6.1640625" style="2" customWidth="1"/>
    <col min="8" max="8" width="7.83203125" style="3" customWidth="1"/>
    <col min="9" max="11" width="18.83203125" style="1" customWidth="1"/>
    <col min="12" max="224" width="12" style="1"/>
    <col min="225" max="225" width="4" style="1" customWidth="1"/>
    <col min="226" max="226" width="5.5" style="1" customWidth="1"/>
    <col min="227" max="227" width="6.83203125" style="1" customWidth="1"/>
    <col min="228" max="230" width="12" style="1" customWidth="1"/>
    <col min="231" max="231" width="4.83203125" style="1" customWidth="1"/>
    <col min="232" max="232" width="7.83203125" style="1" customWidth="1"/>
    <col min="233" max="234" width="19.83203125" style="1" customWidth="1"/>
    <col min="235" max="480" width="12" style="1"/>
    <col min="481" max="481" width="4" style="1" customWidth="1"/>
    <col min="482" max="482" width="5.5" style="1" customWidth="1"/>
    <col min="483" max="483" width="6.83203125" style="1" customWidth="1"/>
    <col min="484" max="486" width="12" style="1" customWidth="1"/>
    <col min="487" max="487" width="4.83203125" style="1" customWidth="1"/>
    <col min="488" max="488" width="7.83203125" style="1" customWidth="1"/>
    <col min="489" max="490" width="19.83203125" style="1" customWidth="1"/>
    <col min="491" max="736" width="12" style="1"/>
    <col min="737" max="737" width="4" style="1" customWidth="1"/>
    <col min="738" max="738" width="5.5" style="1" customWidth="1"/>
    <col min="739" max="739" width="6.83203125" style="1" customWidth="1"/>
    <col min="740" max="742" width="12" style="1" customWidth="1"/>
    <col min="743" max="743" width="4.83203125" style="1" customWidth="1"/>
    <col min="744" max="744" width="7.83203125" style="1" customWidth="1"/>
    <col min="745" max="746" width="19.83203125" style="1" customWidth="1"/>
    <col min="747" max="992" width="12" style="1"/>
    <col min="993" max="993" width="4" style="1" customWidth="1"/>
    <col min="994" max="994" width="5.5" style="1" customWidth="1"/>
    <col min="995" max="995" width="6.83203125" style="1" customWidth="1"/>
    <col min="996" max="998" width="12" style="1" customWidth="1"/>
    <col min="999" max="999" width="4.83203125" style="1" customWidth="1"/>
    <col min="1000" max="1000" width="7.83203125" style="1" customWidth="1"/>
    <col min="1001" max="1002" width="19.83203125" style="1" customWidth="1"/>
    <col min="1003" max="1248" width="12" style="1"/>
    <col min="1249" max="1249" width="4" style="1" customWidth="1"/>
    <col min="1250" max="1250" width="5.5" style="1" customWidth="1"/>
    <col min="1251" max="1251" width="6.83203125" style="1" customWidth="1"/>
    <col min="1252" max="1254" width="12" style="1" customWidth="1"/>
    <col min="1255" max="1255" width="4.83203125" style="1" customWidth="1"/>
    <col min="1256" max="1256" width="7.83203125" style="1" customWidth="1"/>
    <col min="1257" max="1258" width="19.83203125" style="1" customWidth="1"/>
    <col min="1259" max="1504" width="12" style="1"/>
    <col min="1505" max="1505" width="4" style="1" customWidth="1"/>
    <col min="1506" max="1506" width="5.5" style="1" customWidth="1"/>
    <col min="1507" max="1507" width="6.83203125" style="1" customWidth="1"/>
    <col min="1508" max="1510" width="12" style="1" customWidth="1"/>
    <col min="1511" max="1511" width="4.83203125" style="1" customWidth="1"/>
    <col min="1512" max="1512" width="7.83203125" style="1" customWidth="1"/>
    <col min="1513" max="1514" width="19.83203125" style="1" customWidth="1"/>
    <col min="1515" max="1760" width="12" style="1"/>
    <col min="1761" max="1761" width="4" style="1" customWidth="1"/>
    <col min="1762" max="1762" width="5.5" style="1" customWidth="1"/>
    <col min="1763" max="1763" width="6.83203125" style="1" customWidth="1"/>
    <col min="1764" max="1766" width="12" style="1" customWidth="1"/>
    <col min="1767" max="1767" width="4.83203125" style="1" customWidth="1"/>
    <col min="1768" max="1768" width="7.83203125" style="1" customWidth="1"/>
    <col min="1769" max="1770" width="19.83203125" style="1" customWidth="1"/>
    <col min="1771" max="2016" width="12" style="1"/>
    <col min="2017" max="2017" width="4" style="1" customWidth="1"/>
    <col min="2018" max="2018" width="5.5" style="1" customWidth="1"/>
    <col min="2019" max="2019" width="6.83203125" style="1" customWidth="1"/>
    <col min="2020" max="2022" width="12" style="1" customWidth="1"/>
    <col min="2023" max="2023" width="4.83203125" style="1" customWidth="1"/>
    <col min="2024" max="2024" width="7.83203125" style="1" customWidth="1"/>
    <col min="2025" max="2026" width="19.83203125" style="1" customWidth="1"/>
    <col min="2027" max="2272" width="12" style="1"/>
    <col min="2273" max="2273" width="4" style="1" customWidth="1"/>
    <col min="2274" max="2274" width="5.5" style="1" customWidth="1"/>
    <col min="2275" max="2275" width="6.83203125" style="1" customWidth="1"/>
    <col min="2276" max="2278" width="12" style="1" customWidth="1"/>
    <col min="2279" max="2279" width="4.83203125" style="1" customWidth="1"/>
    <col min="2280" max="2280" width="7.83203125" style="1" customWidth="1"/>
    <col min="2281" max="2282" width="19.83203125" style="1" customWidth="1"/>
    <col min="2283" max="2528" width="12" style="1"/>
    <col min="2529" max="2529" width="4" style="1" customWidth="1"/>
    <col min="2530" max="2530" width="5.5" style="1" customWidth="1"/>
    <col min="2531" max="2531" width="6.83203125" style="1" customWidth="1"/>
    <col min="2532" max="2534" width="12" style="1" customWidth="1"/>
    <col min="2535" max="2535" width="4.83203125" style="1" customWidth="1"/>
    <col min="2536" max="2536" width="7.83203125" style="1" customWidth="1"/>
    <col min="2537" max="2538" width="19.83203125" style="1" customWidth="1"/>
    <col min="2539" max="2784" width="12" style="1"/>
    <col min="2785" max="2785" width="4" style="1" customWidth="1"/>
    <col min="2786" max="2786" width="5.5" style="1" customWidth="1"/>
    <col min="2787" max="2787" width="6.83203125" style="1" customWidth="1"/>
    <col min="2788" max="2790" width="12" style="1" customWidth="1"/>
    <col min="2791" max="2791" width="4.83203125" style="1" customWidth="1"/>
    <col min="2792" max="2792" width="7.83203125" style="1" customWidth="1"/>
    <col min="2793" max="2794" width="19.83203125" style="1" customWidth="1"/>
    <col min="2795" max="3040" width="12" style="1"/>
    <col min="3041" max="3041" width="4" style="1" customWidth="1"/>
    <col min="3042" max="3042" width="5.5" style="1" customWidth="1"/>
    <col min="3043" max="3043" width="6.83203125" style="1" customWidth="1"/>
    <col min="3044" max="3046" width="12" style="1" customWidth="1"/>
    <col min="3047" max="3047" width="4.83203125" style="1" customWidth="1"/>
    <col min="3048" max="3048" width="7.83203125" style="1" customWidth="1"/>
    <col min="3049" max="3050" width="19.83203125" style="1" customWidth="1"/>
    <col min="3051" max="3296" width="12" style="1"/>
    <col min="3297" max="3297" width="4" style="1" customWidth="1"/>
    <col min="3298" max="3298" width="5.5" style="1" customWidth="1"/>
    <col min="3299" max="3299" width="6.83203125" style="1" customWidth="1"/>
    <col min="3300" max="3302" width="12" style="1" customWidth="1"/>
    <col min="3303" max="3303" width="4.83203125" style="1" customWidth="1"/>
    <col min="3304" max="3304" width="7.83203125" style="1" customWidth="1"/>
    <col min="3305" max="3306" width="19.83203125" style="1" customWidth="1"/>
    <col min="3307" max="3552" width="12" style="1"/>
    <col min="3553" max="3553" width="4" style="1" customWidth="1"/>
    <col min="3554" max="3554" width="5.5" style="1" customWidth="1"/>
    <col min="3555" max="3555" width="6.83203125" style="1" customWidth="1"/>
    <col min="3556" max="3558" width="12" style="1" customWidth="1"/>
    <col min="3559" max="3559" width="4.83203125" style="1" customWidth="1"/>
    <col min="3560" max="3560" width="7.83203125" style="1" customWidth="1"/>
    <col min="3561" max="3562" width="19.83203125" style="1" customWidth="1"/>
    <col min="3563" max="3808" width="12" style="1"/>
    <col min="3809" max="3809" width="4" style="1" customWidth="1"/>
    <col min="3810" max="3810" width="5.5" style="1" customWidth="1"/>
    <col min="3811" max="3811" width="6.83203125" style="1" customWidth="1"/>
    <col min="3812" max="3814" width="12" style="1" customWidth="1"/>
    <col min="3815" max="3815" width="4.83203125" style="1" customWidth="1"/>
    <col min="3816" max="3816" width="7.83203125" style="1" customWidth="1"/>
    <col min="3817" max="3818" width="19.83203125" style="1" customWidth="1"/>
    <col min="3819" max="4064" width="12" style="1"/>
    <col min="4065" max="4065" width="4" style="1" customWidth="1"/>
    <col min="4066" max="4066" width="5.5" style="1" customWidth="1"/>
    <col min="4067" max="4067" width="6.83203125" style="1" customWidth="1"/>
    <col min="4068" max="4070" width="12" style="1" customWidth="1"/>
    <col min="4071" max="4071" width="4.83203125" style="1" customWidth="1"/>
    <col min="4072" max="4072" width="7.83203125" style="1" customWidth="1"/>
    <col min="4073" max="4074" width="19.83203125" style="1" customWidth="1"/>
    <col min="4075" max="4320" width="12" style="1"/>
    <col min="4321" max="4321" width="4" style="1" customWidth="1"/>
    <col min="4322" max="4322" width="5.5" style="1" customWidth="1"/>
    <col min="4323" max="4323" width="6.83203125" style="1" customWidth="1"/>
    <col min="4324" max="4326" width="12" style="1" customWidth="1"/>
    <col min="4327" max="4327" width="4.83203125" style="1" customWidth="1"/>
    <col min="4328" max="4328" width="7.83203125" style="1" customWidth="1"/>
    <col min="4329" max="4330" width="19.83203125" style="1" customWidth="1"/>
    <col min="4331" max="4576" width="12" style="1"/>
    <col min="4577" max="4577" width="4" style="1" customWidth="1"/>
    <col min="4578" max="4578" width="5.5" style="1" customWidth="1"/>
    <col min="4579" max="4579" width="6.83203125" style="1" customWidth="1"/>
    <col min="4580" max="4582" width="12" style="1" customWidth="1"/>
    <col min="4583" max="4583" width="4.83203125" style="1" customWidth="1"/>
    <col min="4584" max="4584" width="7.83203125" style="1" customWidth="1"/>
    <col min="4585" max="4586" width="19.83203125" style="1" customWidth="1"/>
    <col min="4587" max="4832" width="12" style="1"/>
    <col min="4833" max="4833" width="4" style="1" customWidth="1"/>
    <col min="4834" max="4834" width="5.5" style="1" customWidth="1"/>
    <col min="4835" max="4835" width="6.83203125" style="1" customWidth="1"/>
    <col min="4836" max="4838" width="12" style="1" customWidth="1"/>
    <col min="4839" max="4839" width="4.83203125" style="1" customWidth="1"/>
    <col min="4840" max="4840" width="7.83203125" style="1" customWidth="1"/>
    <col min="4841" max="4842" width="19.83203125" style="1" customWidth="1"/>
    <col min="4843" max="5088" width="12" style="1"/>
    <col min="5089" max="5089" width="4" style="1" customWidth="1"/>
    <col min="5090" max="5090" width="5.5" style="1" customWidth="1"/>
    <col min="5091" max="5091" width="6.83203125" style="1" customWidth="1"/>
    <col min="5092" max="5094" width="12" style="1" customWidth="1"/>
    <col min="5095" max="5095" width="4.83203125" style="1" customWidth="1"/>
    <col min="5096" max="5096" width="7.83203125" style="1" customWidth="1"/>
    <col min="5097" max="5098" width="19.83203125" style="1" customWidth="1"/>
    <col min="5099" max="5344" width="12" style="1"/>
    <col min="5345" max="5345" width="4" style="1" customWidth="1"/>
    <col min="5346" max="5346" width="5.5" style="1" customWidth="1"/>
    <col min="5347" max="5347" width="6.83203125" style="1" customWidth="1"/>
    <col min="5348" max="5350" width="12" style="1" customWidth="1"/>
    <col min="5351" max="5351" width="4.83203125" style="1" customWidth="1"/>
    <col min="5352" max="5352" width="7.83203125" style="1" customWidth="1"/>
    <col min="5353" max="5354" width="19.83203125" style="1" customWidth="1"/>
    <col min="5355" max="5600" width="12" style="1"/>
    <col min="5601" max="5601" width="4" style="1" customWidth="1"/>
    <col min="5602" max="5602" width="5.5" style="1" customWidth="1"/>
    <col min="5603" max="5603" width="6.83203125" style="1" customWidth="1"/>
    <col min="5604" max="5606" width="12" style="1" customWidth="1"/>
    <col min="5607" max="5607" width="4.83203125" style="1" customWidth="1"/>
    <col min="5608" max="5608" width="7.83203125" style="1" customWidth="1"/>
    <col min="5609" max="5610" width="19.83203125" style="1" customWidth="1"/>
    <col min="5611" max="5856" width="12" style="1"/>
    <col min="5857" max="5857" width="4" style="1" customWidth="1"/>
    <col min="5858" max="5858" width="5.5" style="1" customWidth="1"/>
    <col min="5859" max="5859" width="6.83203125" style="1" customWidth="1"/>
    <col min="5860" max="5862" width="12" style="1" customWidth="1"/>
    <col min="5863" max="5863" width="4.83203125" style="1" customWidth="1"/>
    <col min="5864" max="5864" width="7.83203125" style="1" customWidth="1"/>
    <col min="5865" max="5866" width="19.83203125" style="1" customWidth="1"/>
    <col min="5867" max="6112" width="12" style="1"/>
    <col min="6113" max="6113" width="4" style="1" customWidth="1"/>
    <col min="6114" max="6114" width="5.5" style="1" customWidth="1"/>
    <col min="6115" max="6115" width="6.83203125" style="1" customWidth="1"/>
    <col min="6116" max="6118" width="12" style="1" customWidth="1"/>
    <col min="6119" max="6119" width="4.83203125" style="1" customWidth="1"/>
    <col min="6120" max="6120" width="7.83203125" style="1" customWidth="1"/>
    <col min="6121" max="6122" width="19.83203125" style="1" customWidth="1"/>
    <col min="6123" max="6368" width="12" style="1"/>
    <col min="6369" max="6369" width="4" style="1" customWidth="1"/>
    <col min="6370" max="6370" width="5.5" style="1" customWidth="1"/>
    <col min="6371" max="6371" width="6.83203125" style="1" customWidth="1"/>
    <col min="6372" max="6374" width="12" style="1" customWidth="1"/>
    <col min="6375" max="6375" width="4.83203125" style="1" customWidth="1"/>
    <col min="6376" max="6376" width="7.83203125" style="1" customWidth="1"/>
    <col min="6377" max="6378" width="19.83203125" style="1" customWidth="1"/>
    <col min="6379" max="6624" width="12" style="1"/>
    <col min="6625" max="6625" width="4" style="1" customWidth="1"/>
    <col min="6626" max="6626" width="5.5" style="1" customWidth="1"/>
    <col min="6627" max="6627" width="6.83203125" style="1" customWidth="1"/>
    <col min="6628" max="6630" width="12" style="1" customWidth="1"/>
    <col min="6631" max="6631" width="4.83203125" style="1" customWidth="1"/>
    <col min="6632" max="6632" width="7.83203125" style="1" customWidth="1"/>
    <col min="6633" max="6634" width="19.83203125" style="1" customWidth="1"/>
    <col min="6635" max="6880" width="12" style="1"/>
    <col min="6881" max="6881" width="4" style="1" customWidth="1"/>
    <col min="6882" max="6882" width="5.5" style="1" customWidth="1"/>
    <col min="6883" max="6883" width="6.83203125" style="1" customWidth="1"/>
    <col min="6884" max="6886" width="12" style="1" customWidth="1"/>
    <col min="6887" max="6887" width="4.83203125" style="1" customWidth="1"/>
    <col min="6888" max="6888" width="7.83203125" style="1" customWidth="1"/>
    <col min="6889" max="6890" width="19.83203125" style="1" customWidth="1"/>
    <col min="6891" max="7136" width="12" style="1"/>
    <col min="7137" max="7137" width="4" style="1" customWidth="1"/>
    <col min="7138" max="7138" width="5.5" style="1" customWidth="1"/>
    <col min="7139" max="7139" width="6.83203125" style="1" customWidth="1"/>
    <col min="7140" max="7142" width="12" style="1" customWidth="1"/>
    <col min="7143" max="7143" width="4.83203125" style="1" customWidth="1"/>
    <col min="7144" max="7144" width="7.83203125" style="1" customWidth="1"/>
    <col min="7145" max="7146" width="19.83203125" style="1" customWidth="1"/>
    <col min="7147" max="7392" width="12" style="1"/>
    <col min="7393" max="7393" width="4" style="1" customWidth="1"/>
    <col min="7394" max="7394" width="5.5" style="1" customWidth="1"/>
    <col min="7395" max="7395" width="6.83203125" style="1" customWidth="1"/>
    <col min="7396" max="7398" width="12" style="1" customWidth="1"/>
    <col min="7399" max="7399" width="4.83203125" style="1" customWidth="1"/>
    <col min="7400" max="7400" width="7.83203125" style="1" customWidth="1"/>
    <col min="7401" max="7402" width="19.83203125" style="1" customWidth="1"/>
    <col min="7403" max="7648" width="12" style="1"/>
    <col min="7649" max="7649" width="4" style="1" customWidth="1"/>
    <col min="7650" max="7650" width="5.5" style="1" customWidth="1"/>
    <col min="7651" max="7651" width="6.83203125" style="1" customWidth="1"/>
    <col min="7652" max="7654" width="12" style="1" customWidth="1"/>
    <col min="7655" max="7655" width="4.83203125" style="1" customWidth="1"/>
    <col min="7656" max="7656" width="7.83203125" style="1" customWidth="1"/>
    <col min="7657" max="7658" width="19.83203125" style="1" customWidth="1"/>
    <col min="7659" max="7904" width="12" style="1"/>
    <col min="7905" max="7905" width="4" style="1" customWidth="1"/>
    <col min="7906" max="7906" width="5.5" style="1" customWidth="1"/>
    <col min="7907" max="7907" width="6.83203125" style="1" customWidth="1"/>
    <col min="7908" max="7910" width="12" style="1" customWidth="1"/>
    <col min="7911" max="7911" width="4.83203125" style="1" customWidth="1"/>
    <col min="7912" max="7912" width="7.83203125" style="1" customWidth="1"/>
    <col min="7913" max="7914" width="19.83203125" style="1" customWidth="1"/>
    <col min="7915" max="8160" width="12" style="1"/>
    <col min="8161" max="8161" width="4" style="1" customWidth="1"/>
    <col min="8162" max="8162" width="5.5" style="1" customWidth="1"/>
    <col min="8163" max="8163" width="6.83203125" style="1" customWidth="1"/>
    <col min="8164" max="8166" width="12" style="1" customWidth="1"/>
    <col min="8167" max="8167" width="4.83203125" style="1" customWidth="1"/>
    <col min="8168" max="8168" width="7.83203125" style="1" customWidth="1"/>
    <col min="8169" max="8170" width="19.83203125" style="1" customWidth="1"/>
    <col min="8171" max="8416" width="12" style="1"/>
    <col min="8417" max="8417" width="4" style="1" customWidth="1"/>
    <col min="8418" max="8418" width="5.5" style="1" customWidth="1"/>
    <col min="8419" max="8419" width="6.83203125" style="1" customWidth="1"/>
    <col min="8420" max="8422" width="12" style="1" customWidth="1"/>
    <col min="8423" max="8423" width="4.83203125" style="1" customWidth="1"/>
    <col min="8424" max="8424" width="7.83203125" style="1" customWidth="1"/>
    <col min="8425" max="8426" width="19.83203125" style="1" customWidth="1"/>
    <col min="8427" max="8672" width="12" style="1"/>
    <col min="8673" max="8673" width="4" style="1" customWidth="1"/>
    <col min="8674" max="8674" width="5.5" style="1" customWidth="1"/>
    <col min="8675" max="8675" width="6.83203125" style="1" customWidth="1"/>
    <col min="8676" max="8678" width="12" style="1" customWidth="1"/>
    <col min="8679" max="8679" width="4.83203125" style="1" customWidth="1"/>
    <col min="8680" max="8680" width="7.83203125" style="1" customWidth="1"/>
    <col min="8681" max="8682" width="19.83203125" style="1" customWidth="1"/>
    <col min="8683" max="8928" width="12" style="1"/>
    <col min="8929" max="8929" width="4" style="1" customWidth="1"/>
    <col min="8930" max="8930" width="5.5" style="1" customWidth="1"/>
    <col min="8931" max="8931" width="6.83203125" style="1" customWidth="1"/>
    <col min="8932" max="8934" width="12" style="1" customWidth="1"/>
    <col min="8935" max="8935" width="4.83203125" style="1" customWidth="1"/>
    <col min="8936" max="8936" width="7.83203125" style="1" customWidth="1"/>
    <col min="8937" max="8938" width="19.83203125" style="1" customWidth="1"/>
    <col min="8939" max="9184" width="12" style="1"/>
    <col min="9185" max="9185" width="4" style="1" customWidth="1"/>
    <col min="9186" max="9186" width="5.5" style="1" customWidth="1"/>
    <col min="9187" max="9187" width="6.83203125" style="1" customWidth="1"/>
    <col min="9188" max="9190" width="12" style="1" customWidth="1"/>
    <col min="9191" max="9191" width="4.83203125" style="1" customWidth="1"/>
    <col min="9192" max="9192" width="7.83203125" style="1" customWidth="1"/>
    <col min="9193" max="9194" width="19.83203125" style="1" customWidth="1"/>
    <col min="9195" max="9440" width="12" style="1"/>
    <col min="9441" max="9441" width="4" style="1" customWidth="1"/>
    <col min="9442" max="9442" width="5.5" style="1" customWidth="1"/>
    <col min="9443" max="9443" width="6.83203125" style="1" customWidth="1"/>
    <col min="9444" max="9446" width="12" style="1" customWidth="1"/>
    <col min="9447" max="9447" width="4.83203125" style="1" customWidth="1"/>
    <col min="9448" max="9448" width="7.83203125" style="1" customWidth="1"/>
    <col min="9449" max="9450" width="19.83203125" style="1" customWidth="1"/>
    <col min="9451" max="9696" width="12" style="1"/>
    <col min="9697" max="9697" width="4" style="1" customWidth="1"/>
    <col min="9698" max="9698" width="5.5" style="1" customWidth="1"/>
    <col min="9699" max="9699" width="6.83203125" style="1" customWidth="1"/>
    <col min="9700" max="9702" width="12" style="1" customWidth="1"/>
    <col min="9703" max="9703" width="4.83203125" style="1" customWidth="1"/>
    <col min="9704" max="9704" width="7.83203125" style="1" customWidth="1"/>
    <col min="9705" max="9706" width="19.83203125" style="1" customWidth="1"/>
    <col min="9707" max="9952" width="12" style="1"/>
    <col min="9953" max="9953" width="4" style="1" customWidth="1"/>
    <col min="9954" max="9954" width="5.5" style="1" customWidth="1"/>
    <col min="9955" max="9955" width="6.83203125" style="1" customWidth="1"/>
    <col min="9956" max="9958" width="12" style="1" customWidth="1"/>
    <col min="9959" max="9959" width="4.83203125" style="1" customWidth="1"/>
    <col min="9960" max="9960" width="7.83203125" style="1" customWidth="1"/>
    <col min="9961" max="9962" width="19.83203125" style="1" customWidth="1"/>
    <col min="9963" max="10208" width="12" style="1"/>
    <col min="10209" max="10209" width="4" style="1" customWidth="1"/>
    <col min="10210" max="10210" width="5.5" style="1" customWidth="1"/>
    <col min="10211" max="10211" width="6.83203125" style="1" customWidth="1"/>
    <col min="10212" max="10214" width="12" style="1" customWidth="1"/>
    <col min="10215" max="10215" width="4.83203125" style="1" customWidth="1"/>
    <col min="10216" max="10216" width="7.83203125" style="1" customWidth="1"/>
    <col min="10217" max="10218" width="19.83203125" style="1" customWidth="1"/>
    <col min="10219" max="10464" width="12" style="1"/>
    <col min="10465" max="10465" width="4" style="1" customWidth="1"/>
    <col min="10466" max="10466" width="5.5" style="1" customWidth="1"/>
    <col min="10467" max="10467" width="6.83203125" style="1" customWidth="1"/>
    <col min="10468" max="10470" width="12" style="1" customWidth="1"/>
    <col min="10471" max="10471" width="4.83203125" style="1" customWidth="1"/>
    <col min="10472" max="10472" width="7.83203125" style="1" customWidth="1"/>
    <col min="10473" max="10474" width="19.83203125" style="1" customWidth="1"/>
    <col min="10475" max="10720" width="12" style="1"/>
    <col min="10721" max="10721" width="4" style="1" customWidth="1"/>
    <col min="10722" max="10722" width="5.5" style="1" customWidth="1"/>
    <col min="10723" max="10723" width="6.83203125" style="1" customWidth="1"/>
    <col min="10724" max="10726" width="12" style="1" customWidth="1"/>
    <col min="10727" max="10727" width="4.83203125" style="1" customWidth="1"/>
    <col min="10728" max="10728" width="7.83203125" style="1" customWidth="1"/>
    <col min="10729" max="10730" width="19.83203125" style="1" customWidth="1"/>
    <col min="10731" max="10976" width="12" style="1"/>
    <col min="10977" max="10977" width="4" style="1" customWidth="1"/>
    <col min="10978" max="10978" width="5.5" style="1" customWidth="1"/>
    <col min="10979" max="10979" width="6.83203125" style="1" customWidth="1"/>
    <col min="10980" max="10982" width="12" style="1" customWidth="1"/>
    <col min="10983" max="10983" width="4.83203125" style="1" customWidth="1"/>
    <col min="10984" max="10984" width="7.83203125" style="1" customWidth="1"/>
    <col min="10985" max="10986" width="19.83203125" style="1" customWidth="1"/>
    <col min="10987" max="11232" width="12" style="1"/>
    <col min="11233" max="11233" width="4" style="1" customWidth="1"/>
    <col min="11234" max="11234" width="5.5" style="1" customWidth="1"/>
    <col min="11235" max="11235" width="6.83203125" style="1" customWidth="1"/>
    <col min="11236" max="11238" width="12" style="1" customWidth="1"/>
    <col min="11239" max="11239" width="4.83203125" style="1" customWidth="1"/>
    <col min="11240" max="11240" width="7.83203125" style="1" customWidth="1"/>
    <col min="11241" max="11242" width="19.83203125" style="1" customWidth="1"/>
    <col min="11243" max="11488" width="12" style="1"/>
    <col min="11489" max="11489" width="4" style="1" customWidth="1"/>
    <col min="11490" max="11490" width="5.5" style="1" customWidth="1"/>
    <col min="11491" max="11491" width="6.83203125" style="1" customWidth="1"/>
    <col min="11492" max="11494" width="12" style="1" customWidth="1"/>
    <col min="11495" max="11495" width="4.83203125" style="1" customWidth="1"/>
    <col min="11496" max="11496" width="7.83203125" style="1" customWidth="1"/>
    <col min="11497" max="11498" width="19.83203125" style="1" customWidth="1"/>
    <col min="11499" max="11744" width="12" style="1"/>
    <col min="11745" max="11745" width="4" style="1" customWidth="1"/>
    <col min="11746" max="11746" width="5.5" style="1" customWidth="1"/>
    <col min="11747" max="11747" width="6.83203125" style="1" customWidth="1"/>
    <col min="11748" max="11750" width="12" style="1" customWidth="1"/>
    <col min="11751" max="11751" width="4.83203125" style="1" customWidth="1"/>
    <col min="11752" max="11752" width="7.83203125" style="1" customWidth="1"/>
    <col min="11753" max="11754" width="19.83203125" style="1" customWidth="1"/>
    <col min="11755" max="12000" width="12" style="1"/>
    <col min="12001" max="12001" width="4" style="1" customWidth="1"/>
    <col min="12002" max="12002" width="5.5" style="1" customWidth="1"/>
    <col min="12003" max="12003" width="6.83203125" style="1" customWidth="1"/>
    <col min="12004" max="12006" width="12" style="1" customWidth="1"/>
    <col min="12007" max="12007" width="4.83203125" style="1" customWidth="1"/>
    <col min="12008" max="12008" width="7.83203125" style="1" customWidth="1"/>
    <col min="12009" max="12010" width="19.83203125" style="1" customWidth="1"/>
    <col min="12011" max="12256" width="12" style="1"/>
    <col min="12257" max="12257" width="4" style="1" customWidth="1"/>
    <col min="12258" max="12258" width="5.5" style="1" customWidth="1"/>
    <col min="12259" max="12259" width="6.83203125" style="1" customWidth="1"/>
    <col min="12260" max="12262" width="12" style="1" customWidth="1"/>
    <col min="12263" max="12263" width="4.83203125" style="1" customWidth="1"/>
    <col min="12264" max="12264" width="7.83203125" style="1" customWidth="1"/>
    <col min="12265" max="12266" width="19.83203125" style="1" customWidth="1"/>
    <col min="12267" max="12512" width="12" style="1"/>
    <col min="12513" max="12513" width="4" style="1" customWidth="1"/>
    <col min="12514" max="12514" width="5.5" style="1" customWidth="1"/>
    <col min="12515" max="12515" width="6.83203125" style="1" customWidth="1"/>
    <col min="12516" max="12518" width="12" style="1" customWidth="1"/>
    <col min="12519" max="12519" width="4.83203125" style="1" customWidth="1"/>
    <col min="12520" max="12520" width="7.83203125" style="1" customWidth="1"/>
    <col min="12521" max="12522" width="19.83203125" style="1" customWidth="1"/>
    <col min="12523" max="12768" width="12" style="1"/>
    <col min="12769" max="12769" width="4" style="1" customWidth="1"/>
    <col min="12770" max="12770" width="5.5" style="1" customWidth="1"/>
    <col min="12771" max="12771" width="6.83203125" style="1" customWidth="1"/>
    <col min="12772" max="12774" width="12" style="1" customWidth="1"/>
    <col min="12775" max="12775" width="4.83203125" style="1" customWidth="1"/>
    <col min="12776" max="12776" width="7.83203125" style="1" customWidth="1"/>
    <col min="12777" max="12778" width="19.83203125" style="1" customWidth="1"/>
    <col min="12779" max="13024" width="12" style="1"/>
    <col min="13025" max="13025" width="4" style="1" customWidth="1"/>
    <col min="13026" max="13026" width="5.5" style="1" customWidth="1"/>
    <col min="13027" max="13027" width="6.83203125" style="1" customWidth="1"/>
    <col min="13028" max="13030" width="12" style="1" customWidth="1"/>
    <col min="13031" max="13031" width="4.83203125" style="1" customWidth="1"/>
    <col min="13032" max="13032" width="7.83203125" style="1" customWidth="1"/>
    <col min="13033" max="13034" width="19.83203125" style="1" customWidth="1"/>
    <col min="13035" max="13280" width="12" style="1"/>
    <col min="13281" max="13281" width="4" style="1" customWidth="1"/>
    <col min="13282" max="13282" width="5.5" style="1" customWidth="1"/>
    <col min="13283" max="13283" width="6.83203125" style="1" customWidth="1"/>
    <col min="13284" max="13286" width="12" style="1" customWidth="1"/>
    <col min="13287" max="13287" width="4.83203125" style="1" customWidth="1"/>
    <col min="13288" max="13288" width="7.83203125" style="1" customWidth="1"/>
    <col min="13289" max="13290" width="19.83203125" style="1" customWidth="1"/>
    <col min="13291" max="13536" width="12" style="1"/>
    <col min="13537" max="13537" width="4" style="1" customWidth="1"/>
    <col min="13538" max="13538" width="5.5" style="1" customWidth="1"/>
    <col min="13539" max="13539" width="6.83203125" style="1" customWidth="1"/>
    <col min="13540" max="13542" width="12" style="1" customWidth="1"/>
    <col min="13543" max="13543" width="4.83203125" style="1" customWidth="1"/>
    <col min="13544" max="13544" width="7.83203125" style="1" customWidth="1"/>
    <col min="13545" max="13546" width="19.83203125" style="1" customWidth="1"/>
    <col min="13547" max="13792" width="12" style="1"/>
    <col min="13793" max="13793" width="4" style="1" customWidth="1"/>
    <col min="13794" max="13794" width="5.5" style="1" customWidth="1"/>
    <col min="13795" max="13795" width="6.83203125" style="1" customWidth="1"/>
    <col min="13796" max="13798" width="12" style="1" customWidth="1"/>
    <col min="13799" max="13799" width="4.83203125" style="1" customWidth="1"/>
    <col min="13800" max="13800" width="7.83203125" style="1" customWidth="1"/>
    <col min="13801" max="13802" width="19.83203125" style="1" customWidth="1"/>
    <col min="13803" max="14048" width="12" style="1"/>
    <col min="14049" max="14049" width="4" style="1" customWidth="1"/>
    <col min="14050" max="14050" width="5.5" style="1" customWidth="1"/>
    <col min="14051" max="14051" width="6.83203125" style="1" customWidth="1"/>
    <col min="14052" max="14054" width="12" style="1" customWidth="1"/>
    <col min="14055" max="14055" width="4.83203125" style="1" customWidth="1"/>
    <col min="14056" max="14056" width="7.83203125" style="1" customWidth="1"/>
    <col min="14057" max="14058" width="19.83203125" style="1" customWidth="1"/>
    <col min="14059" max="14304" width="12" style="1"/>
    <col min="14305" max="14305" width="4" style="1" customWidth="1"/>
    <col min="14306" max="14306" width="5.5" style="1" customWidth="1"/>
    <col min="14307" max="14307" width="6.83203125" style="1" customWidth="1"/>
    <col min="14308" max="14310" width="12" style="1" customWidth="1"/>
    <col min="14311" max="14311" width="4.83203125" style="1" customWidth="1"/>
    <col min="14312" max="14312" width="7.83203125" style="1" customWidth="1"/>
    <col min="14313" max="14314" width="19.83203125" style="1" customWidth="1"/>
    <col min="14315" max="14560" width="12" style="1"/>
    <col min="14561" max="14561" width="4" style="1" customWidth="1"/>
    <col min="14562" max="14562" width="5.5" style="1" customWidth="1"/>
    <col min="14563" max="14563" width="6.83203125" style="1" customWidth="1"/>
    <col min="14564" max="14566" width="12" style="1" customWidth="1"/>
    <col min="14567" max="14567" width="4.83203125" style="1" customWidth="1"/>
    <col min="14568" max="14568" width="7.83203125" style="1" customWidth="1"/>
    <col min="14569" max="14570" width="19.83203125" style="1" customWidth="1"/>
    <col min="14571" max="14816" width="12" style="1"/>
    <col min="14817" max="14817" width="4" style="1" customWidth="1"/>
    <col min="14818" max="14818" width="5.5" style="1" customWidth="1"/>
    <col min="14819" max="14819" width="6.83203125" style="1" customWidth="1"/>
    <col min="14820" max="14822" width="12" style="1" customWidth="1"/>
    <col min="14823" max="14823" width="4.83203125" style="1" customWidth="1"/>
    <col min="14824" max="14824" width="7.83203125" style="1" customWidth="1"/>
    <col min="14825" max="14826" width="19.83203125" style="1" customWidth="1"/>
    <col min="14827" max="15072" width="12" style="1"/>
    <col min="15073" max="15073" width="4" style="1" customWidth="1"/>
    <col min="15074" max="15074" width="5.5" style="1" customWidth="1"/>
    <col min="15075" max="15075" width="6.83203125" style="1" customWidth="1"/>
    <col min="15076" max="15078" width="12" style="1" customWidth="1"/>
    <col min="15079" max="15079" width="4.83203125" style="1" customWidth="1"/>
    <col min="15080" max="15080" width="7.83203125" style="1" customWidth="1"/>
    <col min="15081" max="15082" width="19.83203125" style="1" customWidth="1"/>
    <col min="15083" max="15328" width="12" style="1"/>
    <col min="15329" max="15329" width="4" style="1" customWidth="1"/>
    <col min="15330" max="15330" width="5.5" style="1" customWidth="1"/>
    <col min="15331" max="15331" width="6.83203125" style="1" customWidth="1"/>
    <col min="15332" max="15334" width="12" style="1" customWidth="1"/>
    <col min="15335" max="15335" width="4.83203125" style="1" customWidth="1"/>
    <col min="15336" max="15336" width="7.83203125" style="1" customWidth="1"/>
    <col min="15337" max="15338" width="19.83203125" style="1" customWidth="1"/>
    <col min="15339" max="15584" width="12" style="1"/>
    <col min="15585" max="15585" width="4" style="1" customWidth="1"/>
    <col min="15586" max="15586" width="5.5" style="1" customWidth="1"/>
    <col min="15587" max="15587" width="6.83203125" style="1" customWidth="1"/>
    <col min="15588" max="15590" width="12" style="1" customWidth="1"/>
    <col min="15591" max="15591" width="4.83203125" style="1" customWidth="1"/>
    <col min="15592" max="15592" width="7.83203125" style="1" customWidth="1"/>
    <col min="15593" max="15594" width="19.83203125" style="1" customWidth="1"/>
    <col min="15595" max="15840" width="12" style="1"/>
    <col min="15841" max="15841" width="4" style="1" customWidth="1"/>
    <col min="15842" max="15842" width="5.5" style="1" customWidth="1"/>
    <col min="15843" max="15843" width="6.83203125" style="1" customWidth="1"/>
    <col min="15844" max="15846" width="12" style="1" customWidth="1"/>
    <col min="15847" max="15847" width="4.83203125" style="1" customWidth="1"/>
    <col min="15848" max="15848" width="7.83203125" style="1" customWidth="1"/>
    <col min="15849" max="15850" width="19.83203125" style="1" customWidth="1"/>
    <col min="15851" max="16096" width="12" style="1"/>
    <col min="16097" max="16097" width="4" style="1" customWidth="1"/>
    <col min="16098" max="16098" width="5.5" style="1" customWidth="1"/>
    <col min="16099" max="16099" width="6.83203125" style="1" customWidth="1"/>
    <col min="16100" max="16102" width="12" style="1" customWidth="1"/>
    <col min="16103" max="16103" width="4.83203125" style="1" customWidth="1"/>
    <col min="16104" max="16104" width="7.83203125" style="1" customWidth="1"/>
    <col min="16105" max="16106" width="19.83203125" style="1" customWidth="1"/>
    <col min="16107" max="16384" width="12" style="1"/>
  </cols>
  <sheetData>
    <row r="1" spans="1:11" ht="19.899999999999999" customHeight="1" x14ac:dyDescent="0.2">
      <c r="A1" s="130" t="s">
        <v>213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</row>
    <row r="2" spans="1:11" ht="6" customHeight="1" x14ac:dyDescent="0.25"/>
    <row r="3" spans="1:11" ht="15.75" x14ac:dyDescent="0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3"/>
      <c r="K3" s="133"/>
    </row>
    <row r="4" spans="1:11" s="5" customFormat="1" ht="15.75" x14ac:dyDescent="0.25">
      <c r="A4" s="134" t="s">
        <v>1</v>
      </c>
      <c r="B4" s="134"/>
      <c r="C4" s="134"/>
      <c r="D4" s="134"/>
      <c r="E4" s="134"/>
      <c r="F4" s="134"/>
      <c r="G4" s="134"/>
      <c r="H4" s="134"/>
      <c r="I4" s="134"/>
      <c r="J4" s="133"/>
      <c r="K4" s="133"/>
    </row>
    <row r="5" spans="1:11" s="5" customFormat="1" ht="6" customHeight="1" x14ac:dyDescent="0.25">
      <c r="A5" s="6"/>
      <c r="B5" s="6"/>
      <c r="C5" s="6"/>
      <c r="D5" s="6"/>
      <c r="E5" s="6"/>
      <c r="F5" s="6"/>
      <c r="G5" s="6"/>
      <c r="H5" s="7"/>
    </row>
    <row r="6" spans="1:11" s="5" customFormat="1" ht="10.15" customHeight="1" x14ac:dyDescent="0.25">
      <c r="A6" s="135" t="s">
        <v>2</v>
      </c>
      <c r="B6" s="136"/>
      <c r="C6" s="136"/>
      <c r="D6" s="136"/>
      <c r="E6" s="136"/>
      <c r="F6" s="136"/>
      <c r="G6" s="137"/>
      <c r="H6" s="141" t="s">
        <v>3</v>
      </c>
      <c r="I6" s="143">
        <v>2019</v>
      </c>
      <c r="J6" s="143">
        <v>2020</v>
      </c>
      <c r="K6" s="143">
        <v>2021</v>
      </c>
    </row>
    <row r="7" spans="1:11" s="5" customFormat="1" ht="10.15" customHeight="1" x14ac:dyDescent="0.25">
      <c r="A7" s="138"/>
      <c r="B7" s="139"/>
      <c r="C7" s="139"/>
      <c r="D7" s="139"/>
      <c r="E7" s="139"/>
      <c r="F7" s="139"/>
      <c r="G7" s="140"/>
      <c r="H7" s="142"/>
      <c r="I7" s="144"/>
      <c r="J7" s="144"/>
      <c r="K7" s="144"/>
    </row>
    <row r="8" spans="1:11" s="15" customFormat="1" ht="18.95" customHeight="1" x14ac:dyDescent="0.25">
      <c r="A8" s="8" t="s">
        <v>4</v>
      </c>
      <c r="B8" s="9" t="s">
        <v>5</v>
      </c>
      <c r="C8" s="10"/>
      <c r="D8" s="10"/>
      <c r="E8" s="10"/>
      <c r="F8" s="10"/>
      <c r="G8" s="11"/>
      <c r="H8" s="12">
        <v>20</v>
      </c>
      <c r="I8" s="13">
        <v>6880393.2800000003</v>
      </c>
      <c r="J8" s="14">
        <v>5428141.6600000001</v>
      </c>
      <c r="K8" s="14">
        <v>3875091.62</v>
      </c>
    </row>
    <row r="9" spans="1:11" s="15" customFormat="1" ht="26.45" customHeight="1" x14ac:dyDescent="0.25">
      <c r="A9" s="16"/>
      <c r="B9" s="17" t="s">
        <v>6</v>
      </c>
      <c r="C9" s="18"/>
      <c r="D9" s="18"/>
      <c r="E9" s="18"/>
      <c r="F9" s="18"/>
      <c r="G9" s="18"/>
      <c r="H9" s="12" t="s">
        <v>7</v>
      </c>
      <c r="I9" s="19">
        <f>+I10+I11+I18+I25</f>
        <v>596607.24</v>
      </c>
      <c r="J9" s="19">
        <f t="shared" ref="J9:K9" si="0">+J10+J11+J18+J25</f>
        <v>703772.61</v>
      </c>
      <c r="K9" s="19">
        <f t="shared" si="0"/>
        <v>564727.19299999997</v>
      </c>
    </row>
    <row r="10" spans="1:11" s="15" customFormat="1" ht="18.95" customHeight="1" x14ac:dyDescent="0.25">
      <c r="A10" s="8" t="s">
        <v>8</v>
      </c>
      <c r="B10" s="10"/>
      <c r="C10" s="10"/>
      <c r="D10" s="10"/>
      <c r="E10" s="10"/>
      <c r="F10" s="10"/>
      <c r="G10" s="11"/>
      <c r="H10" s="20">
        <v>21</v>
      </c>
      <c r="I10" s="21">
        <v>596354.38</v>
      </c>
      <c r="J10" s="21">
        <v>703519.75</v>
      </c>
      <c r="K10" s="21">
        <v>564474.33299999998</v>
      </c>
    </row>
    <row r="11" spans="1:11" s="15" customFormat="1" ht="18.95" customHeight="1" x14ac:dyDescent="0.25">
      <c r="A11" s="8" t="s">
        <v>9</v>
      </c>
      <c r="B11" s="10"/>
      <c r="C11" s="10"/>
      <c r="D11" s="10"/>
      <c r="E11" s="10"/>
      <c r="F11" s="10"/>
      <c r="G11" s="11"/>
      <c r="H11" s="20" t="s">
        <v>10</v>
      </c>
      <c r="I11" s="22">
        <f>+I12+I13+I14+I15+I17</f>
        <v>0</v>
      </c>
      <c r="J11" s="22">
        <f>+J12+J13+J14+J15+J17</f>
        <v>0</v>
      </c>
      <c r="K11" s="22">
        <f t="shared" ref="K11" si="1">+K12+K13+K14+K15+K17</f>
        <v>0</v>
      </c>
    </row>
    <row r="12" spans="1:11" x14ac:dyDescent="0.25">
      <c r="A12" s="8"/>
      <c r="B12" s="23" t="s">
        <v>11</v>
      </c>
      <c r="H12" s="20">
        <v>22</v>
      </c>
      <c r="I12" s="21">
        <v>0</v>
      </c>
      <c r="J12" s="21">
        <v>0</v>
      </c>
      <c r="K12" s="21">
        <v>0</v>
      </c>
    </row>
    <row r="13" spans="1:11" x14ac:dyDescent="0.25">
      <c r="A13" s="24"/>
      <c r="B13" s="23" t="s">
        <v>12</v>
      </c>
      <c r="H13" s="20">
        <v>23</v>
      </c>
      <c r="I13" s="21">
        <v>0</v>
      </c>
      <c r="J13" s="21">
        <v>0</v>
      </c>
      <c r="K13" s="21">
        <v>0</v>
      </c>
    </row>
    <row r="14" spans="1:11" x14ac:dyDescent="0.25">
      <c r="A14" s="24"/>
      <c r="B14" s="23" t="s">
        <v>13</v>
      </c>
      <c r="H14" s="20">
        <v>24</v>
      </c>
      <c r="I14" s="21">
        <v>0</v>
      </c>
      <c r="J14" s="21">
        <v>0</v>
      </c>
      <c r="K14" s="21">
        <v>0</v>
      </c>
    </row>
    <row r="15" spans="1:11" x14ac:dyDescent="0.25">
      <c r="A15" s="24"/>
      <c r="B15" s="23" t="s">
        <v>14</v>
      </c>
      <c r="H15" s="20">
        <v>25</v>
      </c>
      <c r="I15" s="21">
        <v>0</v>
      </c>
      <c r="J15" s="21">
        <v>0</v>
      </c>
      <c r="K15" s="21">
        <v>0</v>
      </c>
    </row>
    <row r="16" spans="1:11" x14ac:dyDescent="0.25">
      <c r="A16" s="24"/>
      <c r="B16" s="23" t="s">
        <v>15</v>
      </c>
      <c r="H16" s="20"/>
      <c r="I16" s="20"/>
      <c r="J16" s="20"/>
      <c r="K16" s="20"/>
    </row>
    <row r="17" spans="1:11" x14ac:dyDescent="0.25">
      <c r="A17" s="24"/>
      <c r="B17" s="23" t="s">
        <v>16</v>
      </c>
      <c r="H17" s="20">
        <v>26</v>
      </c>
      <c r="I17" s="21">
        <v>0</v>
      </c>
      <c r="J17" s="21">
        <v>0</v>
      </c>
      <c r="K17" s="21">
        <v>0</v>
      </c>
    </row>
    <row r="18" spans="1:11" s="15" customFormat="1" ht="18.95" customHeight="1" x14ac:dyDescent="0.25">
      <c r="A18" s="8" t="s">
        <v>17</v>
      </c>
      <c r="B18" s="10"/>
      <c r="C18" s="10"/>
      <c r="D18" s="10"/>
      <c r="E18" s="10"/>
      <c r="F18" s="10"/>
      <c r="G18" s="11"/>
      <c r="H18" s="20">
        <v>28</v>
      </c>
      <c r="I18" s="22">
        <f>+I20+I24</f>
        <v>252.86</v>
      </c>
      <c r="J18" s="22">
        <f>+J20+J24</f>
        <v>252.86</v>
      </c>
      <c r="K18" s="22">
        <f t="shared" ref="K18" si="2">+K20+K24</f>
        <v>252.86</v>
      </c>
    </row>
    <row r="19" spans="1:11" ht="12.75" customHeight="1" x14ac:dyDescent="0.25">
      <c r="A19" s="24"/>
      <c r="B19" s="23" t="s">
        <v>18</v>
      </c>
      <c r="H19" s="20"/>
      <c r="I19" s="25"/>
      <c r="J19" s="25"/>
      <c r="K19" s="25"/>
    </row>
    <row r="20" spans="1:11" ht="12.75" customHeight="1" x14ac:dyDescent="0.25">
      <c r="A20" s="24"/>
      <c r="B20" s="23" t="s">
        <v>19</v>
      </c>
      <c r="H20" s="20" t="s">
        <v>20</v>
      </c>
      <c r="I20" s="21">
        <f>+I21+I22</f>
        <v>0</v>
      </c>
      <c r="J20" s="21">
        <f t="shared" ref="J20:K20" si="3">+J21+J22</f>
        <v>0</v>
      </c>
      <c r="K20" s="21">
        <f t="shared" si="3"/>
        <v>0</v>
      </c>
    </row>
    <row r="21" spans="1:11" ht="12.75" customHeight="1" x14ac:dyDescent="0.25">
      <c r="A21" s="24"/>
      <c r="B21" s="23"/>
      <c r="C21" s="26" t="s">
        <v>21</v>
      </c>
      <c r="H21" s="20">
        <v>280</v>
      </c>
      <c r="I21" s="21">
        <v>0</v>
      </c>
      <c r="J21" s="21">
        <v>0</v>
      </c>
      <c r="K21" s="21">
        <v>0</v>
      </c>
    </row>
    <row r="22" spans="1:11" ht="12.75" customHeight="1" x14ac:dyDescent="0.25">
      <c r="A22" s="24"/>
      <c r="B22" s="23"/>
      <c r="C22" s="26" t="s">
        <v>22</v>
      </c>
      <c r="H22" s="20">
        <v>281</v>
      </c>
      <c r="I22" s="21">
        <v>0</v>
      </c>
      <c r="J22" s="21">
        <v>0</v>
      </c>
      <c r="K22" s="21">
        <v>0</v>
      </c>
    </row>
    <row r="23" spans="1:11" ht="12.75" customHeight="1" x14ac:dyDescent="0.25">
      <c r="A23" s="24"/>
      <c r="B23" s="23" t="s">
        <v>23</v>
      </c>
      <c r="H23" s="20"/>
      <c r="I23" s="25"/>
      <c r="J23" s="25"/>
      <c r="K23" s="25"/>
    </row>
    <row r="24" spans="1:11" ht="12.75" customHeight="1" x14ac:dyDescent="0.25">
      <c r="A24" s="24"/>
      <c r="B24" s="23" t="s">
        <v>24</v>
      </c>
      <c r="H24" s="20" t="s">
        <v>25</v>
      </c>
      <c r="I24" s="21">
        <v>252.86</v>
      </c>
      <c r="J24" s="21">
        <v>252.86</v>
      </c>
      <c r="K24" s="21">
        <v>252.86</v>
      </c>
    </row>
    <row r="25" spans="1:11" s="15" customFormat="1" ht="18.95" customHeight="1" x14ac:dyDescent="0.25">
      <c r="A25" s="8" t="s">
        <v>26</v>
      </c>
      <c r="B25" s="10"/>
      <c r="C25" s="10"/>
      <c r="D25" s="10"/>
      <c r="E25" s="10"/>
      <c r="F25" s="10"/>
      <c r="G25" s="10"/>
      <c r="H25" s="20">
        <v>29</v>
      </c>
      <c r="I25" s="21">
        <f>+I26+I27</f>
        <v>0</v>
      </c>
      <c r="J25" s="21">
        <f t="shared" ref="J25" si="4">+J26+J27</f>
        <v>0</v>
      </c>
      <c r="K25" s="21">
        <f>+K26+K27</f>
        <v>0</v>
      </c>
    </row>
    <row r="26" spans="1:11" x14ac:dyDescent="0.25">
      <c r="A26" s="8"/>
      <c r="B26" s="27" t="s">
        <v>27</v>
      </c>
      <c r="H26" s="20" t="s">
        <v>28</v>
      </c>
      <c r="I26" s="21">
        <v>0</v>
      </c>
      <c r="J26" s="21">
        <v>0</v>
      </c>
      <c r="K26" s="21">
        <v>0</v>
      </c>
    </row>
    <row r="27" spans="1:11" ht="12.75" customHeight="1" x14ac:dyDescent="0.25">
      <c r="A27" s="24"/>
      <c r="B27" s="27" t="s">
        <v>29</v>
      </c>
      <c r="H27" s="20" t="s">
        <v>30</v>
      </c>
      <c r="I27" s="21">
        <v>0</v>
      </c>
      <c r="J27" s="21">
        <v>0</v>
      </c>
      <c r="K27" s="21">
        <v>0</v>
      </c>
    </row>
    <row r="28" spans="1:11" ht="9.75" customHeight="1" x14ac:dyDescent="0.25">
      <c r="A28" s="24"/>
      <c r="H28" s="20"/>
      <c r="I28" s="25"/>
      <c r="J28" s="25"/>
      <c r="K28" s="25"/>
    </row>
    <row r="29" spans="1:11" s="5" customFormat="1" ht="15.75" x14ac:dyDescent="0.25">
      <c r="A29" s="16"/>
      <c r="B29" s="17" t="s">
        <v>31</v>
      </c>
      <c r="C29" s="18"/>
      <c r="D29" s="18"/>
      <c r="E29" s="18"/>
      <c r="F29" s="18"/>
      <c r="G29" s="18"/>
      <c r="H29" s="12" t="s">
        <v>32</v>
      </c>
      <c r="I29" s="19">
        <f>+I30+I31+I54+I58+I59</f>
        <v>256518418.81</v>
      </c>
      <c r="J29" s="19">
        <f>+J30+J31+J54+J58+J59</f>
        <v>328389643.67000002</v>
      </c>
      <c r="K29" s="19">
        <f>+K30+K31+K54+K58+K59</f>
        <v>277818931.07000005</v>
      </c>
    </row>
    <row r="30" spans="1:11" s="15" customFormat="1" ht="18.95" customHeight="1" x14ac:dyDescent="0.25">
      <c r="A30" s="24" t="s">
        <v>33</v>
      </c>
      <c r="B30" s="10"/>
      <c r="C30" s="10"/>
      <c r="D30" s="10"/>
      <c r="E30" s="10"/>
      <c r="F30" s="10"/>
      <c r="G30" s="10"/>
      <c r="H30" s="20">
        <v>31</v>
      </c>
      <c r="I30" s="21">
        <v>0</v>
      </c>
      <c r="J30" s="21">
        <v>0</v>
      </c>
      <c r="K30" s="21">
        <v>0</v>
      </c>
    </row>
    <row r="31" spans="1:11" s="15" customFormat="1" ht="18.95" customHeight="1" x14ac:dyDescent="0.25">
      <c r="A31" s="8" t="s">
        <v>34</v>
      </c>
      <c r="B31" s="10"/>
      <c r="C31" s="10"/>
      <c r="D31" s="10"/>
      <c r="E31" s="10"/>
      <c r="F31" s="10"/>
      <c r="G31" s="10"/>
      <c r="H31" s="20" t="s">
        <v>35</v>
      </c>
      <c r="I31" s="21">
        <f>+I33+I42+I43+I44+I46</f>
        <v>174955412.78999999</v>
      </c>
      <c r="J31" s="21">
        <f t="shared" ref="J31:K31" si="5">+J33+J42+J43+J44+J46</f>
        <v>179591568.94</v>
      </c>
      <c r="K31" s="21">
        <f t="shared" si="5"/>
        <v>183796653.87000003</v>
      </c>
    </row>
    <row r="32" spans="1:11" ht="12.75" customHeight="1" x14ac:dyDescent="0.25">
      <c r="A32" s="8"/>
      <c r="B32" s="26" t="s">
        <v>36</v>
      </c>
      <c r="H32" s="20"/>
      <c r="I32" s="25"/>
      <c r="J32" s="109"/>
      <c r="K32" s="109"/>
    </row>
    <row r="33" spans="1:11" ht="12.75" customHeight="1" x14ac:dyDescent="0.25">
      <c r="A33" s="8"/>
      <c r="B33" s="26" t="s">
        <v>37</v>
      </c>
      <c r="H33" s="20">
        <v>40</v>
      </c>
      <c r="I33" s="21">
        <f>SUM(I34:I41)</f>
        <v>2755024.37</v>
      </c>
      <c r="J33" s="21">
        <f>SUM(J34:J41)</f>
        <v>2649510.37</v>
      </c>
      <c r="K33" s="21">
        <f>SUM(K34:K41)</f>
        <v>4353547.1399999997</v>
      </c>
    </row>
    <row r="34" spans="1:11" ht="12.75" customHeight="1" x14ac:dyDescent="0.25">
      <c r="A34" s="24"/>
      <c r="B34" s="23"/>
      <c r="C34" s="26" t="s">
        <v>38</v>
      </c>
      <c r="H34" s="20">
        <v>400</v>
      </c>
      <c r="I34" s="21">
        <v>2516.8000000000002</v>
      </c>
      <c r="J34" s="21">
        <v>76964.33</v>
      </c>
      <c r="K34" s="21">
        <v>362001.28</v>
      </c>
    </row>
    <row r="35" spans="1:11" ht="12.75" customHeight="1" x14ac:dyDescent="0.25">
      <c r="A35" s="24"/>
      <c r="B35" s="26"/>
      <c r="C35" s="23" t="s">
        <v>39</v>
      </c>
      <c r="H35" s="20">
        <v>401</v>
      </c>
      <c r="I35" s="21">
        <v>2402862.94</v>
      </c>
      <c r="J35" s="21">
        <v>2224777.42</v>
      </c>
      <c r="K35" s="21">
        <v>3957121.57</v>
      </c>
    </row>
    <row r="36" spans="1:11" ht="12.75" customHeight="1" x14ac:dyDescent="0.25">
      <c r="A36" s="24"/>
      <c r="B36" s="23"/>
      <c r="C36" s="26" t="s">
        <v>40</v>
      </c>
      <c r="H36" s="20">
        <v>402</v>
      </c>
      <c r="I36" s="21">
        <v>2101.7399999999998</v>
      </c>
      <c r="J36" s="21">
        <v>225.73</v>
      </c>
      <c r="K36" s="21">
        <v>5.7</v>
      </c>
    </row>
    <row r="37" spans="1:11" ht="12.75" customHeight="1" x14ac:dyDescent="0.25">
      <c r="A37" s="24"/>
      <c r="B37" s="23"/>
      <c r="C37" s="26" t="s">
        <v>41</v>
      </c>
      <c r="H37" s="20">
        <v>403</v>
      </c>
      <c r="I37" s="21">
        <v>0</v>
      </c>
      <c r="J37" s="21">
        <v>0</v>
      </c>
      <c r="K37" s="21">
        <v>0</v>
      </c>
    </row>
    <row r="38" spans="1:11" ht="12.75" customHeight="1" x14ac:dyDescent="0.25">
      <c r="A38" s="24"/>
      <c r="B38" s="23"/>
      <c r="C38" s="26" t="s">
        <v>42</v>
      </c>
      <c r="H38" s="20">
        <v>404</v>
      </c>
      <c r="I38" s="21">
        <v>347542.89</v>
      </c>
      <c r="J38" s="21">
        <v>347542.89</v>
      </c>
      <c r="K38" s="21">
        <v>15823.54</v>
      </c>
    </row>
    <row r="39" spans="1:11" ht="12.75" customHeight="1" x14ac:dyDescent="0.25">
      <c r="A39" s="24"/>
      <c r="B39" s="23"/>
      <c r="C39" s="26" t="s">
        <v>43</v>
      </c>
      <c r="H39" s="20">
        <v>405</v>
      </c>
      <c r="I39" s="21">
        <v>0</v>
      </c>
      <c r="J39" s="21">
        <v>0</v>
      </c>
      <c r="K39" s="21">
        <v>0</v>
      </c>
    </row>
    <row r="40" spans="1:11" ht="12.75" customHeight="1" x14ac:dyDescent="0.25">
      <c r="A40" s="24"/>
      <c r="B40" s="23"/>
      <c r="C40" s="26" t="s">
        <v>44</v>
      </c>
      <c r="H40" s="20">
        <v>406</v>
      </c>
      <c r="I40" s="21">
        <v>0</v>
      </c>
      <c r="J40" s="21">
        <v>0</v>
      </c>
      <c r="K40" s="21">
        <v>0</v>
      </c>
    </row>
    <row r="41" spans="1:11" ht="12.75" customHeight="1" x14ac:dyDescent="0.25">
      <c r="A41" s="24"/>
      <c r="B41" s="23"/>
      <c r="C41" s="26" t="s">
        <v>45</v>
      </c>
      <c r="H41" s="20">
        <v>407</v>
      </c>
      <c r="I41" s="21">
        <v>0</v>
      </c>
      <c r="J41" s="21">
        <v>0</v>
      </c>
      <c r="K41" s="21">
        <v>18595.05</v>
      </c>
    </row>
    <row r="42" spans="1:11" ht="12.75" customHeight="1" x14ac:dyDescent="0.25">
      <c r="A42" s="24"/>
      <c r="B42" s="23" t="s">
        <v>29</v>
      </c>
      <c r="C42" s="26"/>
      <c r="H42" s="20">
        <v>41</v>
      </c>
      <c r="I42" s="21">
        <v>2340966.75</v>
      </c>
      <c r="J42" s="21">
        <v>2410535.96</v>
      </c>
      <c r="K42" s="21">
        <v>1526415.91</v>
      </c>
    </row>
    <row r="43" spans="1:11" ht="12.75" customHeight="1" x14ac:dyDescent="0.25">
      <c r="A43" s="24"/>
      <c r="B43" s="23" t="s">
        <v>46</v>
      </c>
      <c r="H43" s="20">
        <v>42</v>
      </c>
      <c r="I43" s="21">
        <v>161157025.91999999</v>
      </c>
      <c r="J43" s="21">
        <v>164840994.94999999</v>
      </c>
      <c r="K43" s="21">
        <v>171599731.55000001</v>
      </c>
    </row>
    <row r="44" spans="1:11" ht="12.75" customHeight="1" x14ac:dyDescent="0.25">
      <c r="A44" s="24"/>
      <c r="B44" s="27" t="s">
        <v>47</v>
      </c>
      <c r="H44" s="20">
        <v>46</v>
      </c>
      <c r="I44" s="21">
        <v>16227.34</v>
      </c>
      <c r="J44" s="21">
        <v>331883.46999999997</v>
      </c>
      <c r="K44" s="21">
        <v>200452.4</v>
      </c>
    </row>
    <row r="45" spans="1:11" ht="12.75" customHeight="1" x14ac:dyDescent="0.25">
      <c r="A45" s="24"/>
      <c r="B45" s="2" t="s">
        <v>48</v>
      </c>
      <c r="H45" s="20"/>
      <c r="I45" s="25"/>
      <c r="J45" s="25"/>
      <c r="K45" s="25"/>
    </row>
    <row r="46" spans="1:11" ht="12.75" customHeight="1" x14ac:dyDescent="0.25">
      <c r="A46" s="24"/>
      <c r="B46" s="2" t="s">
        <v>49</v>
      </c>
      <c r="H46" s="20">
        <v>47</v>
      </c>
      <c r="I46" s="21">
        <f>SUM(I47:I53)</f>
        <v>8686168.4100000001</v>
      </c>
      <c r="J46" s="21">
        <f>SUM(J47:J53)</f>
        <v>9358644.1899999995</v>
      </c>
      <c r="K46" s="21">
        <f>SUM(K47:K53)</f>
        <v>6116506.8700000001</v>
      </c>
    </row>
    <row r="47" spans="1:11" ht="12.75" customHeight="1" x14ac:dyDescent="0.25">
      <c r="A47" s="24"/>
      <c r="B47" s="23"/>
      <c r="C47" s="26" t="s">
        <v>50</v>
      </c>
      <c r="H47" s="20">
        <v>470</v>
      </c>
      <c r="I47" s="21">
        <v>335153.46000000002</v>
      </c>
      <c r="J47" s="21">
        <v>1937981.71</v>
      </c>
      <c r="K47" s="21">
        <v>506164.4</v>
      </c>
    </row>
    <row r="48" spans="1:11" ht="12.75" customHeight="1" x14ac:dyDescent="0.25">
      <c r="A48" s="24"/>
      <c r="B48" s="23"/>
      <c r="C48" s="26" t="s">
        <v>51</v>
      </c>
      <c r="H48" s="20">
        <v>471</v>
      </c>
      <c r="I48" s="21">
        <v>5795111.8899999997</v>
      </c>
      <c r="J48" s="21">
        <v>5162301.5199999996</v>
      </c>
      <c r="K48" s="21">
        <v>4656436.5599999996</v>
      </c>
    </row>
    <row r="49" spans="1:11" ht="12.75" customHeight="1" x14ac:dyDescent="0.25">
      <c r="A49" s="24"/>
      <c r="B49" s="23"/>
      <c r="C49" s="26" t="s">
        <v>52</v>
      </c>
      <c r="H49" s="20">
        <v>472</v>
      </c>
      <c r="I49" s="21">
        <v>220207.76</v>
      </c>
      <c r="J49" s="21">
        <v>638460.51</v>
      </c>
      <c r="K49" s="21">
        <v>452380.33</v>
      </c>
    </row>
    <row r="50" spans="1:11" ht="12.75" customHeight="1" x14ac:dyDescent="0.25">
      <c r="A50" s="24"/>
      <c r="B50" s="23"/>
      <c r="C50" s="26" t="s">
        <v>53</v>
      </c>
      <c r="H50" s="20">
        <v>473</v>
      </c>
      <c r="I50" s="21">
        <v>0</v>
      </c>
      <c r="J50" s="21">
        <v>247.33</v>
      </c>
      <c r="K50" s="21">
        <v>0</v>
      </c>
    </row>
    <row r="51" spans="1:11" ht="12.75" customHeight="1" x14ac:dyDescent="0.25">
      <c r="A51" s="24"/>
      <c r="B51" s="23"/>
      <c r="C51" s="26" t="s">
        <v>54</v>
      </c>
      <c r="H51" s="20"/>
      <c r="I51" s="20"/>
      <c r="J51" s="20"/>
      <c r="K51" s="20"/>
    </row>
    <row r="52" spans="1:11" ht="12.75" customHeight="1" x14ac:dyDescent="0.25">
      <c r="A52" s="24"/>
      <c r="B52" s="23"/>
      <c r="C52" s="26" t="s">
        <v>19</v>
      </c>
      <c r="H52" s="20">
        <v>474</v>
      </c>
      <c r="I52" s="21">
        <v>0</v>
      </c>
      <c r="J52" s="21">
        <v>82282.789999999994</v>
      </c>
      <c r="K52" s="21">
        <v>0</v>
      </c>
    </row>
    <row r="53" spans="1:11" ht="12.75" customHeight="1" x14ac:dyDescent="0.25">
      <c r="A53" s="24"/>
      <c r="B53" s="23"/>
      <c r="C53" s="26" t="s">
        <v>55</v>
      </c>
      <c r="H53" s="20">
        <v>475</v>
      </c>
      <c r="I53" s="21">
        <v>2335695.2999999998</v>
      </c>
      <c r="J53" s="21">
        <v>1537370.33</v>
      </c>
      <c r="K53" s="21">
        <v>501525.58</v>
      </c>
    </row>
    <row r="54" spans="1:11" s="15" customFormat="1" ht="18.95" customHeight="1" x14ac:dyDescent="0.25">
      <c r="A54" s="8" t="s">
        <v>56</v>
      </c>
      <c r="B54" s="10"/>
      <c r="C54" s="10"/>
      <c r="D54" s="10"/>
      <c r="E54" s="10"/>
      <c r="F54" s="10"/>
      <c r="G54" s="10"/>
      <c r="H54" s="20" t="s">
        <v>57</v>
      </c>
      <c r="I54" s="21">
        <f>SUM(I55:I57)</f>
        <v>0</v>
      </c>
      <c r="J54" s="21">
        <f t="shared" ref="J54" si="6">SUM(J55:J57)</f>
        <v>0</v>
      </c>
      <c r="K54" s="21">
        <f>SUM(K55:K57)</f>
        <v>0</v>
      </c>
    </row>
    <row r="55" spans="1:11" ht="12.75" customHeight="1" x14ac:dyDescent="0.25">
      <c r="A55" s="24"/>
      <c r="B55" s="23" t="s">
        <v>58</v>
      </c>
      <c r="H55" s="20">
        <v>51</v>
      </c>
      <c r="I55" s="21">
        <v>0</v>
      </c>
      <c r="J55" s="22">
        <v>0</v>
      </c>
      <c r="K55" s="22">
        <v>0</v>
      </c>
    </row>
    <row r="56" spans="1:11" ht="12.75" customHeight="1" x14ac:dyDescent="0.25">
      <c r="A56" s="24"/>
      <c r="B56" s="26" t="s">
        <v>59</v>
      </c>
      <c r="C56" s="23"/>
      <c r="H56" s="20">
        <v>52</v>
      </c>
      <c r="I56" s="21">
        <v>0</v>
      </c>
      <c r="J56" s="21">
        <v>0</v>
      </c>
      <c r="K56" s="21">
        <v>0</v>
      </c>
    </row>
    <row r="57" spans="1:11" ht="12.75" customHeight="1" x14ac:dyDescent="0.25">
      <c r="A57" s="24"/>
      <c r="B57" s="2" t="s">
        <v>60</v>
      </c>
      <c r="C57" s="23"/>
      <c r="H57" s="20">
        <v>53</v>
      </c>
      <c r="I57" s="21">
        <v>0</v>
      </c>
      <c r="J57" s="21">
        <v>0</v>
      </c>
      <c r="K57" s="21">
        <v>0</v>
      </c>
    </row>
    <row r="58" spans="1:11" s="15" customFormat="1" ht="18.95" customHeight="1" x14ac:dyDescent="0.25">
      <c r="A58" s="28" t="s">
        <v>61</v>
      </c>
      <c r="B58" s="10"/>
      <c r="C58" s="10"/>
      <c r="D58" s="10"/>
      <c r="E58" s="10"/>
      <c r="F58" s="10"/>
      <c r="G58" s="10"/>
      <c r="H58" s="20" t="s">
        <v>62</v>
      </c>
      <c r="I58" s="21">
        <v>79414908.260000005</v>
      </c>
      <c r="J58" s="21">
        <v>147683078.53</v>
      </c>
      <c r="K58" s="21">
        <v>92194722.290000007</v>
      </c>
    </row>
    <row r="59" spans="1:11" s="15" customFormat="1" ht="18.95" customHeight="1" x14ac:dyDescent="0.25">
      <c r="A59" s="8" t="s">
        <v>63</v>
      </c>
      <c r="B59" s="10"/>
      <c r="C59" s="10"/>
      <c r="D59" s="10"/>
      <c r="E59" s="10"/>
      <c r="F59" s="10"/>
      <c r="G59" s="11"/>
      <c r="H59" s="20" t="s">
        <v>64</v>
      </c>
      <c r="I59" s="21">
        <v>2148097.7599999998</v>
      </c>
      <c r="J59" s="21">
        <v>1114996.2</v>
      </c>
      <c r="K59" s="21">
        <v>1827554.91</v>
      </c>
    </row>
    <row r="60" spans="1:11" ht="7.5" customHeight="1" x14ac:dyDescent="0.25">
      <c r="A60" s="24"/>
      <c r="H60" s="20"/>
      <c r="I60" s="25"/>
      <c r="J60" s="25"/>
      <c r="K60" s="25"/>
    </row>
    <row r="61" spans="1:11" s="5" customFormat="1" ht="16.5" customHeight="1" x14ac:dyDescent="0.25">
      <c r="A61" s="29" t="s">
        <v>65</v>
      </c>
      <c r="B61" s="30"/>
      <c r="C61" s="30"/>
      <c r="D61" s="30"/>
      <c r="E61" s="30"/>
      <c r="F61" s="30"/>
      <c r="G61" s="30"/>
      <c r="H61" s="31" t="s">
        <v>66</v>
      </c>
      <c r="I61" s="32">
        <f>+I8+I9+I29</f>
        <v>263995419.33000001</v>
      </c>
      <c r="J61" s="32">
        <f>+J8+J9+J29</f>
        <v>334521557.94</v>
      </c>
      <c r="K61" s="32">
        <f>+K8+K9+K29</f>
        <v>282258749.88300008</v>
      </c>
    </row>
    <row r="62" spans="1:11" ht="5.25" customHeight="1" x14ac:dyDescent="0.25">
      <c r="A62" s="33" t="s">
        <v>67</v>
      </c>
      <c r="B62" s="34"/>
      <c r="C62" s="34"/>
      <c r="D62" s="34"/>
      <c r="E62" s="34"/>
      <c r="F62" s="34"/>
      <c r="G62" s="35"/>
      <c r="H62" s="36"/>
      <c r="I62" s="37"/>
      <c r="J62" s="38"/>
      <c r="K62" s="39"/>
    </row>
    <row r="63" spans="1:11" x14ac:dyDescent="0.25">
      <c r="I63" s="108"/>
      <c r="J63" s="108"/>
      <c r="K63" s="108"/>
    </row>
    <row r="64" spans="1:11" x14ac:dyDescent="0.25">
      <c r="I64" s="108"/>
      <c r="J64" s="108"/>
      <c r="K64" s="108"/>
    </row>
  </sheetData>
  <mergeCells count="8">
    <mergeCell ref="A1:K1"/>
    <mergeCell ref="A3:K3"/>
    <mergeCell ref="A4:K4"/>
    <mergeCell ref="A6:G7"/>
    <mergeCell ref="H6:H7"/>
    <mergeCell ref="I6:I7"/>
    <mergeCell ref="J6:J7"/>
    <mergeCell ref="K6:K7"/>
  </mergeCells>
  <printOptions horizontalCentered="1"/>
  <pageMargins left="0.39370078740157483" right="0.31496062992125984" top="0.35433070866141736" bottom="0.27559055118110237" header="0.51181102362204722" footer="0.15748031496062992"/>
  <pageSetup paperSize="9" scale="90" orientation="landscape" horizontalDpi="4294967293" r:id="rId1"/>
  <headerFooter alignWithMargins="0">
    <oddFooter>&amp;C&amp;"Calibri,Standaard"&amp;P/&amp;N&amp;R&amp;"Calibri,Standaard"&amp;A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3BE9D-E0A6-4C78-811C-0DB1C7BE9DB0}">
  <dimension ref="A1:K50"/>
  <sheetViews>
    <sheetView showGridLines="0" view="pageBreakPreview" zoomScale="130" zoomScaleNormal="100" zoomScaleSheetLayoutView="130" workbookViewId="0">
      <selection activeCell="J38" sqref="J38"/>
    </sheetView>
  </sheetViews>
  <sheetFormatPr defaultColWidth="12" defaultRowHeight="15" x14ac:dyDescent="0.25"/>
  <cols>
    <col min="1" max="1" width="3.83203125" style="2" customWidth="1"/>
    <col min="2" max="2" width="5.5" style="2" customWidth="1"/>
    <col min="3" max="3" width="6.83203125" style="2" customWidth="1"/>
    <col min="4" max="5" width="12" style="2" customWidth="1"/>
    <col min="6" max="6" width="12.83203125" style="2" customWidth="1"/>
    <col min="7" max="7" width="4.83203125" style="2" customWidth="1"/>
    <col min="8" max="8" width="7.83203125" style="3" customWidth="1"/>
    <col min="9" max="9" width="18.83203125" style="41" customWidth="1"/>
    <col min="10" max="11" width="18.83203125" style="1" customWidth="1"/>
    <col min="12" max="236" width="12" style="1"/>
    <col min="237" max="237" width="3.83203125" style="1" customWidth="1"/>
    <col min="238" max="238" width="5.5" style="1" customWidth="1"/>
    <col min="239" max="239" width="6.83203125" style="1" customWidth="1"/>
    <col min="240" max="242" width="12" style="1" customWidth="1"/>
    <col min="243" max="243" width="4.83203125" style="1" customWidth="1"/>
    <col min="244" max="244" width="7.83203125" style="1" customWidth="1"/>
    <col min="245" max="246" width="19.83203125" style="1" customWidth="1"/>
    <col min="247" max="492" width="12" style="1"/>
    <col min="493" max="493" width="3.83203125" style="1" customWidth="1"/>
    <col min="494" max="494" width="5.5" style="1" customWidth="1"/>
    <col min="495" max="495" width="6.83203125" style="1" customWidth="1"/>
    <col min="496" max="498" width="12" style="1" customWidth="1"/>
    <col min="499" max="499" width="4.83203125" style="1" customWidth="1"/>
    <col min="500" max="500" width="7.83203125" style="1" customWidth="1"/>
    <col min="501" max="502" width="19.83203125" style="1" customWidth="1"/>
    <col min="503" max="748" width="12" style="1"/>
    <col min="749" max="749" width="3.83203125" style="1" customWidth="1"/>
    <col min="750" max="750" width="5.5" style="1" customWidth="1"/>
    <col min="751" max="751" width="6.83203125" style="1" customWidth="1"/>
    <col min="752" max="754" width="12" style="1" customWidth="1"/>
    <col min="755" max="755" width="4.83203125" style="1" customWidth="1"/>
    <col min="756" max="756" width="7.83203125" style="1" customWidth="1"/>
    <col min="757" max="758" width="19.83203125" style="1" customWidth="1"/>
    <col min="759" max="1004" width="12" style="1"/>
    <col min="1005" max="1005" width="3.83203125" style="1" customWidth="1"/>
    <col min="1006" max="1006" width="5.5" style="1" customWidth="1"/>
    <col min="1007" max="1007" width="6.83203125" style="1" customWidth="1"/>
    <col min="1008" max="1010" width="12" style="1" customWidth="1"/>
    <col min="1011" max="1011" width="4.83203125" style="1" customWidth="1"/>
    <col min="1012" max="1012" width="7.83203125" style="1" customWidth="1"/>
    <col min="1013" max="1014" width="19.83203125" style="1" customWidth="1"/>
    <col min="1015" max="1260" width="12" style="1"/>
    <col min="1261" max="1261" width="3.83203125" style="1" customWidth="1"/>
    <col min="1262" max="1262" width="5.5" style="1" customWidth="1"/>
    <col min="1263" max="1263" width="6.83203125" style="1" customWidth="1"/>
    <col min="1264" max="1266" width="12" style="1" customWidth="1"/>
    <col min="1267" max="1267" width="4.83203125" style="1" customWidth="1"/>
    <col min="1268" max="1268" width="7.83203125" style="1" customWidth="1"/>
    <col min="1269" max="1270" width="19.83203125" style="1" customWidth="1"/>
    <col min="1271" max="1516" width="12" style="1"/>
    <col min="1517" max="1517" width="3.83203125" style="1" customWidth="1"/>
    <col min="1518" max="1518" width="5.5" style="1" customWidth="1"/>
    <col min="1519" max="1519" width="6.83203125" style="1" customWidth="1"/>
    <col min="1520" max="1522" width="12" style="1" customWidth="1"/>
    <col min="1523" max="1523" width="4.83203125" style="1" customWidth="1"/>
    <col min="1524" max="1524" width="7.83203125" style="1" customWidth="1"/>
    <col min="1525" max="1526" width="19.83203125" style="1" customWidth="1"/>
    <col min="1527" max="1772" width="12" style="1"/>
    <col min="1773" max="1773" width="3.83203125" style="1" customWidth="1"/>
    <col min="1774" max="1774" width="5.5" style="1" customWidth="1"/>
    <col min="1775" max="1775" width="6.83203125" style="1" customWidth="1"/>
    <col min="1776" max="1778" width="12" style="1" customWidth="1"/>
    <col min="1779" max="1779" width="4.83203125" style="1" customWidth="1"/>
    <col min="1780" max="1780" width="7.83203125" style="1" customWidth="1"/>
    <col min="1781" max="1782" width="19.83203125" style="1" customWidth="1"/>
    <col min="1783" max="2028" width="12" style="1"/>
    <col min="2029" max="2029" width="3.83203125" style="1" customWidth="1"/>
    <col min="2030" max="2030" width="5.5" style="1" customWidth="1"/>
    <col min="2031" max="2031" width="6.83203125" style="1" customWidth="1"/>
    <col min="2032" max="2034" width="12" style="1" customWidth="1"/>
    <col min="2035" max="2035" width="4.83203125" style="1" customWidth="1"/>
    <col min="2036" max="2036" width="7.83203125" style="1" customWidth="1"/>
    <col min="2037" max="2038" width="19.83203125" style="1" customWidth="1"/>
    <col min="2039" max="2284" width="12" style="1"/>
    <col min="2285" max="2285" width="3.83203125" style="1" customWidth="1"/>
    <col min="2286" max="2286" width="5.5" style="1" customWidth="1"/>
    <col min="2287" max="2287" width="6.83203125" style="1" customWidth="1"/>
    <col min="2288" max="2290" width="12" style="1" customWidth="1"/>
    <col min="2291" max="2291" width="4.83203125" style="1" customWidth="1"/>
    <col min="2292" max="2292" width="7.83203125" style="1" customWidth="1"/>
    <col min="2293" max="2294" width="19.83203125" style="1" customWidth="1"/>
    <col min="2295" max="2540" width="12" style="1"/>
    <col min="2541" max="2541" width="3.83203125" style="1" customWidth="1"/>
    <col min="2542" max="2542" width="5.5" style="1" customWidth="1"/>
    <col min="2543" max="2543" width="6.83203125" style="1" customWidth="1"/>
    <col min="2544" max="2546" width="12" style="1" customWidth="1"/>
    <col min="2547" max="2547" width="4.83203125" style="1" customWidth="1"/>
    <col min="2548" max="2548" width="7.83203125" style="1" customWidth="1"/>
    <col min="2549" max="2550" width="19.83203125" style="1" customWidth="1"/>
    <col min="2551" max="2796" width="12" style="1"/>
    <col min="2797" max="2797" width="3.83203125" style="1" customWidth="1"/>
    <col min="2798" max="2798" width="5.5" style="1" customWidth="1"/>
    <col min="2799" max="2799" width="6.83203125" style="1" customWidth="1"/>
    <col min="2800" max="2802" width="12" style="1" customWidth="1"/>
    <col min="2803" max="2803" width="4.83203125" style="1" customWidth="1"/>
    <col min="2804" max="2804" width="7.83203125" style="1" customWidth="1"/>
    <col min="2805" max="2806" width="19.83203125" style="1" customWidth="1"/>
    <col min="2807" max="3052" width="12" style="1"/>
    <col min="3053" max="3053" width="3.83203125" style="1" customWidth="1"/>
    <col min="3054" max="3054" width="5.5" style="1" customWidth="1"/>
    <col min="3055" max="3055" width="6.83203125" style="1" customWidth="1"/>
    <col min="3056" max="3058" width="12" style="1" customWidth="1"/>
    <col min="3059" max="3059" width="4.83203125" style="1" customWidth="1"/>
    <col min="3060" max="3060" width="7.83203125" style="1" customWidth="1"/>
    <col min="3061" max="3062" width="19.83203125" style="1" customWidth="1"/>
    <col min="3063" max="3308" width="12" style="1"/>
    <col min="3309" max="3309" width="3.83203125" style="1" customWidth="1"/>
    <col min="3310" max="3310" width="5.5" style="1" customWidth="1"/>
    <col min="3311" max="3311" width="6.83203125" style="1" customWidth="1"/>
    <col min="3312" max="3314" width="12" style="1" customWidth="1"/>
    <col min="3315" max="3315" width="4.83203125" style="1" customWidth="1"/>
    <col min="3316" max="3316" width="7.83203125" style="1" customWidth="1"/>
    <col min="3317" max="3318" width="19.83203125" style="1" customWidth="1"/>
    <col min="3319" max="3564" width="12" style="1"/>
    <col min="3565" max="3565" width="3.83203125" style="1" customWidth="1"/>
    <col min="3566" max="3566" width="5.5" style="1" customWidth="1"/>
    <col min="3567" max="3567" width="6.83203125" style="1" customWidth="1"/>
    <col min="3568" max="3570" width="12" style="1" customWidth="1"/>
    <col min="3571" max="3571" width="4.83203125" style="1" customWidth="1"/>
    <col min="3572" max="3572" width="7.83203125" style="1" customWidth="1"/>
    <col min="3573" max="3574" width="19.83203125" style="1" customWidth="1"/>
    <col min="3575" max="3820" width="12" style="1"/>
    <col min="3821" max="3821" width="3.83203125" style="1" customWidth="1"/>
    <col min="3822" max="3822" width="5.5" style="1" customWidth="1"/>
    <col min="3823" max="3823" width="6.83203125" style="1" customWidth="1"/>
    <col min="3824" max="3826" width="12" style="1" customWidth="1"/>
    <col min="3827" max="3827" width="4.83203125" style="1" customWidth="1"/>
    <col min="3828" max="3828" width="7.83203125" style="1" customWidth="1"/>
    <col min="3829" max="3830" width="19.83203125" style="1" customWidth="1"/>
    <col min="3831" max="4076" width="12" style="1"/>
    <col min="4077" max="4077" width="3.83203125" style="1" customWidth="1"/>
    <col min="4078" max="4078" width="5.5" style="1" customWidth="1"/>
    <col min="4079" max="4079" width="6.83203125" style="1" customWidth="1"/>
    <col min="4080" max="4082" width="12" style="1" customWidth="1"/>
    <col min="4083" max="4083" width="4.83203125" style="1" customWidth="1"/>
    <col min="4084" max="4084" width="7.83203125" style="1" customWidth="1"/>
    <col min="4085" max="4086" width="19.83203125" style="1" customWidth="1"/>
    <col min="4087" max="4332" width="12" style="1"/>
    <col min="4333" max="4333" width="3.83203125" style="1" customWidth="1"/>
    <col min="4334" max="4334" width="5.5" style="1" customWidth="1"/>
    <col min="4335" max="4335" width="6.83203125" style="1" customWidth="1"/>
    <col min="4336" max="4338" width="12" style="1" customWidth="1"/>
    <col min="4339" max="4339" width="4.83203125" style="1" customWidth="1"/>
    <col min="4340" max="4340" width="7.83203125" style="1" customWidth="1"/>
    <col min="4341" max="4342" width="19.83203125" style="1" customWidth="1"/>
    <col min="4343" max="4588" width="12" style="1"/>
    <col min="4589" max="4589" width="3.83203125" style="1" customWidth="1"/>
    <col min="4590" max="4590" width="5.5" style="1" customWidth="1"/>
    <col min="4591" max="4591" width="6.83203125" style="1" customWidth="1"/>
    <col min="4592" max="4594" width="12" style="1" customWidth="1"/>
    <col min="4595" max="4595" width="4.83203125" style="1" customWidth="1"/>
    <col min="4596" max="4596" width="7.83203125" style="1" customWidth="1"/>
    <col min="4597" max="4598" width="19.83203125" style="1" customWidth="1"/>
    <col min="4599" max="4844" width="12" style="1"/>
    <col min="4845" max="4845" width="3.83203125" style="1" customWidth="1"/>
    <col min="4846" max="4846" width="5.5" style="1" customWidth="1"/>
    <col min="4847" max="4847" width="6.83203125" style="1" customWidth="1"/>
    <col min="4848" max="4850" width="12" style="1" customWidth="1"/>
    <col min="4851" max="4851" width="4.83203125" style="1" customWidth="1"/>
    <col min="4852" max="4852" width="7.83203125" style="1" customWidth="1"/>
    <col min="4853" max="4854" width="19.83203125" style="1" customWidth="1"/>
    <col min="4855" max="5100" width="12" style="1"/>
    <col min="5101" max="5101" width="3.83203125" style="1" customWidth="1"/>
    <col min="5102" max="5102" width="5.5" style="1" customWidth="1"/>
    <col min="5103" max="5103" width="6.83203125" style="1" customWidth="1"/>
    <col min="5104" max="5106" width="12" style="1" customWidth="1"/>
    <col min="5107" max="5107" width="4.83203125" style="1" customWidth="1"/>
    <col min="5108" max="5108" width="7.83203125" style="1" customWidth="1"/>
    <col min="5109" max="5110" width="19.83203125" style="1" customWidth="1"/>
    <col min="5111" max="5356" width="12" style="1"/>
    <col min="5357" max="5357" width="3.83203125" style="1" customWidth="1"/>
    <col min="5358" max="5358" width="5.5" style="1" customWidth="1"/>
    <col min="5359" max="5359" width="6.83203125" style="1" customWidth="1"/>
    <col min="5360" max="5362" width="12" style="1" customWidth="1"/>
    <col min="5363" max="5363" width="4.83203125" style="1" customWidth="1"/>
    <col min="5364" max="5364" width="7.83203125" style="1" customWidth="1"/>
    <col min="5365" max="5366" width="19.83203125" style="1" customWidth="1"/>
    <col min="5367" max="5612" width="12" style="1"/>
    <col min="5613" max="5613" width="3.83203125" style="1" customWidth="1"/>
    <col min="5614" max="5614" width="5.5" style="1" customWidth="1"/>
    <col min="5615" max="5615" width="6.83203125" style="1" customWidth="1"/>
    <col min="5616" max="5618" width="12" style="1" customWidth="1"/>
    <col min="5619" max="5619" width="4.83203125" style="1" customWidth="1"/>
    <col min="5620" max="5620" width="7.83203125" style="1" customWidth="1"/>
    <col min="5621" max="5622" width="19.83203125" style="1" customWidth="1"/>
    <col min="5623" max="5868" width="12" style="1"/>
    <col min="5869" max="5869" width="3.83203125" style="1" customWidth="1"/>
    <col min="5870" max="5870" width="5.5" style="1" customWidth="1"/>
    <col min="5871" max="5871" width="6.83203125" style="1" customWidth="1"/>
    <col min="5872" max="5874" width="12" style="1" customWidth="1"/>
    <col min="5875" max="5875" width="4.83203125" style="1" customWidth="1"/>
    <col min="5876" max="5876" width="7.83203125" style="1" customWidth="1"/>
    <col min="5877" max="5878" width="19.83203125" style="1" customWidth="1"/>
    <col min="5879" max="6124" width="12" style="1"/>
    <col min="6125" max="6125" width="3.83203125" style="1" customWidth="1"/>
    <col min="6126" max="6126" width="5.5" style="1" customWidth="1"/>
    <col min="6127" max="6127" width="6.83203125" style="1" customWidth="1"/>
    <col min="6128" max="6130" width="12" style="1" customWidth="1"/>
    <col min="6131" max="6131" width="4.83203125" style="1" customWidth="1"/>
    <col min="6132" max="6132" width="7.83203125" style="1" customWidth="1"/>
    <col min="6133" max="6134" width="19.83203125" style="1" customWidth="1"/>
    <col min="6135" max="6380" width="12" style="1"/>
    <col min="6381" max="6381" width="3.83203125" style="1" customWidth="1"/>
    <col min="6382" max="6382" width="5.5" style="1" customWidth="1"/>
    <col min="6383" max="6383" width="6.83203125" style="1" customWidth="1"/>
    <col min="6384" max="6386" width="12" style="1" customWidth="1"/>
    <col min="6387" max="6387" width="4.83203125" style="1" customWidth="1"/>
    <col min="6388" max="6388" width="7.83203125" style="1" customWidth="1"/>
    <col min="6389" max="6390" width="19.83203125" style="1" customWidth="1"/>
    <col min="6391" max="6636" width="12" style="1"/>
    <col min="6637" max="6637" width="3.83203125" style="1" customWidth="1"/>
    <col min="6638" max="6638" width="5.5" style="1" customWidth="1"/>
    <col min="6639" max="6639" width="6.83203125" style="1" customWidth="1"/>
    <col min="6640" max="6642" width="12" style="1" customWidth="1"/>
    <col min="6643" max="6643" width="4.83203125" style="1" customWidth="1"/>
    <col min="6644" max="6644" width="7.83203125" style="1" customWidth="1"/>
    <col min="6645" max="6646" width="19.83203125" style="1" customWidth="1"/>
    <col min="6647" max="6892" width="12" style="1"/>
    <col min="6893" max="6893" width="3.83203125" style="1" customWidth="1"/>
    <col min="6894" max="6894" width="5.5" style="1" customWidth="1"/>
    <col min="6895" max="6895" width="6.83203125" style="1" customWidth="1"/>
    <col min="6896" max="6898" width="12" style="1" customWidth="1"/>
    <col min="6899" max="6899" width="4.83203125" style="1" customWidth="1"/>
    <col min="6900" max="6900" width="7.83203125" style="1" customWidth="1"/>
    <col min="6901" max="6902" width="19.83203125" style="1" customWidth="1"/>
    <col min="6903" max="7148" width="12" style="1"/>
    <col min="7149" max="7149" width="3.83203125" style="1" customWidth="1"/>
    <col min="7150" max="7150" width="5.5" style="1" customWidth="1"/>
    <col min="7151" max="7151" width="6.83203125" style="1" customWidth="1"/>
    <col min="7152" max="7154" width="12" style="1" customWidth="1"/>
    <col min="7155" max="7155" width="4.83203125" style="1" customWidth="1"/>
    <col min="7156" max="7156" width="7.83203125" style="1" customWidth="1"/>
    <col min="7157" max="7158" width="19.83203125" style="1" customWidth="1"/>
    <col min="7159" max="7404" width="12" style="1"/>
    <col min="7405" max="7405" width="3.83203125" style="1" customWidth="1"/>
    <col min="7406" max="7406" width="5.5" style="1" customWidth="1"/>
    <col min="7407" max="7407" width="6.83203125" style="1" customWidth="1"/>
    <col min="7408" max="7410" width="12" style="1" customWidth="1"/>
    <col min="7411" max="7411" width="4.83203125" style="1" customWidth="1"/>
    <col min="7412" max="7412" width="7.83203125" style="1" customWidth="1"/>
    <col min="7413" max="7414" width="19.83203125" style="1" customWidth="1"/>
    <col min="7415" max="7660" width="12" style="1"/>
    <col min="7661" max="7661" width="3.83203125" style="1" customWidth="1"/>
    <col min="7662" max="7662" width="5.5" style="1" customWidth="1"/>
    <col min="7663" max="7663" width="6.83203125" style="1" customWidth="1"/>
    <col min="7664" max="7666" width="12" style="1" customWidth="1"/>
    <col min="7667" max="7667" width="4.83203125" style="1" customWidth="1"/>
    <col min="7668" max="7668" width="7.83203125" style="1" customWidth="1"/>
    <col min="7669" max="7670" width="19.83203125" style="1" customWidth="1"/>
    <col min="7671" max="7916" width="12" style="1"/>
    <col min="7917" max="7917" width="3.83203125" style="1" customWidth="1"/>
    <col min="7918" max="7918" width="5.5" style="1" customWidth="1"/>
    <col min="7919" max="7919" width="6.83203125" style="1" customWidth="1"/>
    <col min="7920" max="7922" width="12" style="1" customWidth="1"/>
    <col min="7923" max="7923" width="4.83203125" style="1" customWidth="1"/>
    <col min="7924" max="7924" width="7.83203125" style="1" customWidth="1"/>
    <col min="7925" max="7926" width="19.83203125" style="1" customWidth="1"/>
    <col min="7927" max="8172" width="12" style="1"/>
    <col min="8173" max="8173" width="3.83203125" style="1" customWidth="1"/>
    <col min="8174" max="8174" width="5.5" style="1" customWidth="1"/>
    <col min="8175" max="8175" width="6.83203125" style="1" customWidth="1"/>
    <col min="8176" max="8178" width="12" style="1" customWidth="1"/>
    <col min="8179" max="8179" width="4.83203125" style="1" customWidth="1"/>
    <col min="8180" max="8180" width="7.83203125" style="1" customWidth="1"/>
    <col min="8181" max="8182" width="19.83203125" style="1" customWidth="1"/>
    <col min="8183" max="8428" width="12" style="1"/>
    <col min="8429" max="8429" width="3.83203125" style="1" customWidth="1"/>
    <col min="8430" max="8430" width="5.5" style="1" customWidth="1"/>
    <col min="8431" max="8431" width="6.83203125" style="1" customWidth="1"/>
    <col min="8432" max="8434" width="12" style="1" customWidth="1"/>
    <col min="8435" max="8435" width="4.83203125" style="1" customWidth="1"/>
    <col min="8436" max="8436" width="7.83203125" style="1" customWidth="1"/>
    <col min="8437" max="8438" width="19.83203125" style="1" customWidth="1"/>
    <col min="8439" max="8684" width="12" style="1"/>
    <col min="8685" max="8685" width="3.83203125" style="1" customWidth="1"/>
    <col min="8686" max="8686" width="5.5" style="1" customWidth="1"/>
    <col min="8687" max="8687" width="6.83203125" style="1" customWidth="1"/>
    <col min="8688" max="8690" width="12" style="1" customWidth="1"/>
    <col min="8691" max="8691" width="4.83203125" style="1" customWidth="1"/>
    <col min="8692" max="8692" width="7.83203125" style="1" customWidth="1"/>
    <col min="8693" max="8694" width="19.83203125" style="1" customWidth="1"/>
    <col min="8695" max="8940" width="12" style="1"/>
    <col min="8941" max="8941" width="3.83203125" style="1" customWidth="1"/>
    <col min="8942" max="8942" width="5.5" style="1" customWidth="1"/>
    <col min="8943" max="8943" width="6.83203125" style="1" customWidth="1"/>
    <col min="8944" max="8946" width="12" style="1" customWidth="1"/>
    <col min="8947" max="8947" width="4.83203125" style="1" customWidth="1"/>
    <col min="8948" max="8948" width="7.83203125" style="1" customWidth="1"/>
    <col min="8949" max="8950" width="19.83203125" style="1" customWidth="1"/>
    <col min="8951" max="9196" width="12" style="1"/>
    <col min="9197" max="9197" width="3.83203125" style="1" customWidth="1"/>
    <col min="9198" max="9198" width="5.5" style="1" customWidth="1"/>
    <col min="9199" max="9199" width="6.83203125" style="1" customWidth="1"/>
    <col min="9200" max="9202" width="12" style="1" customWidth="1"/>
    <col min="9203" max="9203" width="4.83203125" style="1" customWidth="1"/>
    <col min="9204" max="9204" width="7.83203125" style="1" customWidth="1"/>
    <col min="9205" max="9206" width="19.83203125" style="1" customWidth="1"/>
    <col min="9207" max="9452" width="12" style="1"/>
    <col min="9453" max="9453" width="3.83203125" style="1" customWidth="1"/>
    <col min="9454" max="9454" width="5.5" style="1" customWidth="1"/>
    <col min="9455" max="9455" width="6.83203125" style="1" customWidth="1"/>
    <col min="9456" max="9458" width="12" style="1" customWidth="1"/>
    <col min="9459" max="9459" width="4.83203125" style="1" customWidth="1"/>
    <col min="9460" max="9460" width="7.83203125" style="1" customWidth="1"/>
    <col min="9461" max="9462" width="19.83203125" style="1" customWidth="1"/>
    <col min="9463" max="9708" width="12" style="1"/>
    <col min="9709" max="9709" width="3.83203125" style="1" customWidth="1"/>
    <col min="9710" max="9710" width="5.5" style="1" customWidth="1"/>
    <col min="9711" max="9711" width="6.83203125" style="1" customWidth="1"/>
    <col min="9712" max="9714" width="12" style="1" customWidth="1"/>
    <col min="9715" max="9715" width="4.83203125" style="1" customWidth="1"/>
    <col min="9716" max="9716" width="7.83203125" style="1" customWidth="1"/>
    <col min="9717" max="9718" width="19.83203125" style="1" customWidth="1"/>
    <col min="9719" max="9964" width="12" style="1"/>
    <col min="9965" max="9965" width="3.83203125" style="1" customWidth="1"/>
    <col min="9966" max="9966" width="5.5" style="1" customWidth="1"/>
    <col min="9967" max="9967" width="6.83203125" style="1" customWidth="1"/>
    <col min="9968" max="9970" width="12" style="1" customWidth="1"/>
    <col min="9971" max="9971" width="4.83203125" style="1" customWidth="1"/>
    <col min="9972" max="9972" width="7.83203125" style="1" customWidth="1"/>
    <col min="9973" max="9974" width="19.83203125" style="1" customWidth="1"/>
    <col min="9975" max="10220" width="12" style="1"/>
    <col min="10221" max="10221" width="3.83203125" style="1" customWidth="1"/>
    <col min="10222" max="10222" width="5.5" style="1" customWidth="1"/>
    <col min="10223" max="10223" width="6.83203125" style="1" customWidth="1"/>
    <col min="10224" max="10226" width="12" style="1" customWidth="1"/>
    <col min="10227" max="10227" width="4.83203125" style="1" customWidth="1"/>
    <col min="10228" max="10228" width="7.83203125" style="1" customWidth="1"/>
    <col min="10229" max="10230" width="19.83203125" style="1" customWidth="1"/>
    <col min="10231" max="10476" width="12" style="1"/>
    <col min="10477" max="10477" width="3.83203125" style="1" customWidth="1"/>
    <col min="10478" max="10478" width="5.5" style="1" customWidth="1"/>
    <col min="10479" max="10479" width="6.83203125" style="1" customWidth="1"/>
    <col min="10480" max="10482" width="12" style="1" customWidth="1"/>
    <col min="10483" max="10483" width="4.83203125" style="1" customWidth="1"/>
    <col min="10484" max="10484" width="7.83203125" style="1" customWidth="1"/>
    <col min="10485" max="10486" width="19.83203125" style="1" customWidth="1"/>
    <col min="10487" max="10732" width="12" style="1"/>
    <col min="10733" max="10733" width="3.83203125" style="1" customWidth="1"/>
    <col min="10734" max="10734" width="5.5" style="1" customWidth="1"/>
    <col min="10735" max="10735" width="6.83203125" style="1" customWidth="1"/>
    <col min="10736" max="10738" width="12" style="1" customWidth="1"/>
    <col min="10739" max="10739" width="4.83203125" style="1" customWidth="1"/>
    <col min="10740" max="10740" width="7.83203125" style="1" customWidth="1"/>
    <col min="10741" max="10742" width="19.83203125" style="1" customWidth="1"/>
    <col min="10743" max="10988" width="12" style="1"/>
    <col min="10989" max="10989" width="3.83203125" style="1" customWidth="1"/>
    <col min="10990" max="10990" width="5.5" style="1" customWidth="1"/>
    <col min="10991" max="10991" width="6.83203125" style="1" customWidth="1"/>
    <col min="10992" max="10994" width="12" style="1" customWidth="1"/>
    <col min="10995" max="10995" width="4.83203125" style="1" customWidth="1"/>
    <col min="10996" max="10996" width="7.83203125" style="1" customWidth="1"/>
    <col min="10997" max="10998" width="19.83203125" style="1" customWidth="1"/>
    <col min="10999" max="11244" width="12" style="1"/>
    <col min="11245" max="11245" width="3.83203125" style="1" customWidth="1"/>
    <col min="11246" max="11246" width="5.5" style="1" customWidth="1"/>
    <col min="11247" max="11247" width="6.83203125" style="1" customWidth="1"/>
    <col min="11248" max="11250" width="12" style="1" customWidth="1"/>
    <col min="11251" max="11251" width="4.83203125" style="1" customWidth="1"/>
    <col min="11252" max="11252" width="7.83203125" style="1" customWidth="1"/>
    <col min="11253" max="11254" width="19.83203125" style="1" customWidth="1"/>
    <col min="11255" max="11500" width="12" style="1"/>
    <col min="11501" max="11501" width="3.83203125" style="1" customWidth="1"/>
    <col min="11502" max="11502" width="5.5" style="1" customWidth="1"/>
    <col min="11503" max="11503" width="6.83203125" style="1" customWidth="1"/>
    <col min="11504" max="11506" width="12" style="1" customWidth="1"/>
    <col min="11507" max="11507" width="4.83203125" style="1" customWidth="1"/>
    <col min="11508" max="11508" width="7.83203125" style="1" customWidth="1"/>
    <col min="11509" max="11510" width="19.83203125" style="1" customWidth="1"/>
    <col min="11511" max="11756" width="12" style="1"/>
    <col min="11757" max="11757" width="3.83203125" style="1" customWidth="1"/>
    <col min="11758" max="11758" width="5.5" style="1" customWidth="1"/>
    <col min="11759" max="11759" width="6.83203125" style="1" customWidth="1"/>
    <col min="11760" max="11762" width="12" style="1" customWidth="1"/>
    <col min="11763" max="11763" width="4.83203125" style="1" customWidth="1"/>
    <col min="11764" max="11764" width="7.83203125" style="1" customWidth="1"/>
    <col min="11765" max="11766" width="19.83203125" style="1" customWidth="1"/>
    <col min="11767" max="12012" width="12" style="1"/>
    <col min="12013" max="12013" width="3.83203125" style="1" customWidth="1"/>
    <col min="12014" max="12014" width="5.5" style="1" customWidth="1"/>
    <col min="12015" max="12015" width="6.83203125" style="1" customWidth="1"/>
    <col min="12016" max="12018" width="12" style="1" customWidth="1"/>
    <col min="12019" max="12019" width="4.83203125" style="1" customWidth="1"/>
    <col min="12020" max="12020" width="7.83203125" style="1" customWidth="1"/>
    <col min="12021" max="12022" width="19.83203125" style="1" customWidth="1"/>
    <col min="12023" max="12268" width="12" style="1"/>
    <col min="12269" max="12269" width="3.83203125" style="1" customWidth="1"/>
    <col min="12270" max="12270" width="5.5" style="1" customWidth="1"/>
    <col min="12271" max="12271" width="6.83203125" style="1" customWidth="1"/>
    <col min="12272" max="12274" width="12" style="1" customWidth="1"/>
    <col min="12275" max="12275" width="4.83203125" style="1" customWidth="1"/>
    <col min="12276" max="12276" width="7.83203125" style="1" customWidth="1"/>
    <col min="12277" max="12278" width="19.83203125" style="1" customWidth="1"/>
    <col min="12279" max="12524" width="12" style="1"/>
    <col min="12525" max="12525" width="3.83203125" style="1" customWidth="1"/>
    <col min="12526" max="12526" width="5.5" style="1" customWidth="1"/>
    <col min="12527" max="12527" width="6.83203125" style="1" customWidth="1"/>
    <col min="12528" max="12530" width="12" style="1" customWidth="1"/>
    <col min="12531" max="12531" width="4.83203125" style="1" customWidth="1"/>
    <col min="12532" max="12532" width="7.83203125" style="1" customWidth="1"/>
    <col min="12533" max="12534" width="19.83203125" style="1" customWidth="1"/>
    <col min="12535" max="12780" width="12" style="1"/>
    <col min="12781" max="12781" width="3.83203125" style="1" customWidth="1"/>
    <col min="12782" max="12782" width="5.5" style="1" customWidth="1"/>
    <col min="12783" max="12783" width="6.83203125" style="1" customWidth="1"/>
    <col min="12784" max="12786" width="12" style="1" customWidth="1"/>
    <col min="12787" max="12787" width="4.83203125" style="1" customWidth="1"/>
    <col min="12788" max="12788" width="7.83203125" style="1" customWidth="1"/>
    <col min="12789" max="12790" width="19.83203125" style="1" customWidth="1"/>
    <col min="12791" max="13036" width="12" style="1"/>
    <col min="13037" max="13037" width="3.83203125" style="1" customWidth="1"/>
    <col min="13038" max="13038" width="5.5" style="1" customWidth="1"/>
    <col min="13039" max="13039" width="6.83203125" style="1" customWidth="1"/>
    <col min="13040" max="13042" width="12" style="1" customWidth="1"/>
    <col min="13043" max="13043" width="4.83203125" style="1" customWidth="1"/>
    <col min="13044" max="13044" width="7.83203125" style="1" customWidth="1"/>
    <col min="13045" max="13046" width="19.83203125" style="1" customWidth="1"/>
    <col min="13047" max="13292" width="12" style="1"/>
    <col min="13293" max="13293" width="3.83203125" style="1" customWidth="1"/>
    <col min="13294" max="13294" width="5.5" style="1" customWidth="1"/>
    <col min="13295" max="13295" width="6.83203125" style="1" customWidth="1"/>
    <col min="13296" max="13298" width="12" style="1" customWidth="1"/>
    <col min="13299" max="13299" width="4.83203125" style="1" customWidth="1"/>
    <col min="13300" max="13300" width="7.83203125" style="1" customWidth="1"/>
    <col min="13301" max="13302" width="19.83203125" style="1" customWidth="1"/>
    <col min="13303" max="13548" width="12" style="1"/>
    <col min="13549" max="13549" width="3.83203125" style="1" customWidth="1"/>
    <col min="13550" max="13550" width="5.5" style="1" customWidth="1"/>
    <col min="13551" max="13551" width="6.83203125" style="1" customWidth="1"/>
    <col min="13552" max="13554" width="12" style="1" customWidth="1"/>
    <col min="13555" max="13555" width="4.83203125" style="1" customWidth="1"/>
    <col min="13556" max="13556" width="7.83203125" style="1" customWidth="1"/>
    <col min="13557" max="13558" width="19.83203125" style="1" customWidth="1"/>
    <col min="13559" max="13804" width="12" style="1"/>
    <col min="13805" max="13805" width="3.83203125" style="1" customWidth="1"/>
    <col min="13806" max="13806" width="5.5" style="1" customWidth="1"/>
    <col min="13807" max="13807" width="6.83203125" style="1" customWidth="1"/>
    <col min="13808" max="13810" width="12" style="1" customWidth="1"/>
    <col min="13811" max="13811" width="4.83203125" style="1" customWidth="1"/>
    <col min="13812" max="13812" width="7.83203125" style="1" customWidth="1"/>
    <col min="13813" max="13814" width="19.83203125" style="1" customWidth="1"/>
    <col min="13815" max="14060" width="12" style="1"/>
    <col min="14061" max="14061" width="3.83203125" style="1" customWidth="1"/>
    <col min="14062" max="14062" width="5.5" style="1" customWidth="1"/>
    <col min="14063" max="14063" width="6.83203125" style="1" customWidth="1"/>
    <col min="14064" max="14066" width="12" style="1" customWidth="1"/>
    <col min="14067" max="14067" width="4.83203125" style="1" customWidth="1"/>
    <col min="14068" max="14068" width="7.83203125" style="1" customWidth="1"/>
    <col min="14069" max="14070" width="19.83203125" style="1" customWidth="1"/>
    <col min="14071" max="14316" width="12" style="1"/>
    <col min="14317" max="14317" width="3.83203125" style="1" customWidth="1"/>
    <col min="14318" max="14318" width="5.5" style="1" customWidth="1"/>
    <col min="14319" max="14319" width="6.83203125" style="1" customWidth="1"/>
    <col min="14320" max="14322" width="12" style="1" customWidth="1"/>
    <col min="14323" max="14323" width="4.83203125" style="1" customWidth="1"/>
    <col min="14324" max="14324" width="7.83203125" style="1" customWidth="1"/>
    <col min="14325" max="14326" width="19.83203125" style="1" customWidth="1"/>
    <col min="14327" max="14572" width="12" style="1"/>
    <col min="14573" max="14573" width="3.83203125" style="1" customWidth="1"/>
    <col min="14574" max="14574" width="5.5" style="1" customWidth="1"/>
    <col min="14575" max="14575" width="6.83203125" style="1" customWidth="1"/>
    <col min="14576" max="14578" width="12" style="1" customWidth="1"/>
    <col min="14579" max="14579" width="4.83203125" style="1" customWidth="1"/>
    <col min="14580" max="14580" width="7.83203125" style="1" customWidth="1"/>
    <col min="14581" max="14582" width="19.83203125" style="1" customWidth="1"/>
    <col min="14583" max="14828" width="12" style="1"/>
    <col min="14829" max="14829" width="3.83203125" style="1" customWidth="1"/>
    <col min="14830" max="14830" width="5.5" style="1" customWidth="1"/>
    <col min="14831" max="14831" width="6.83203125" style="1" customWidth="1"/>
    <col min="14832" max="14834" width="12" style="1" customWidth="1"/>
    <col min="14835" max="14835" width="4.83203125" style="1" customWidth="1"/>
    <col min="14836" max="14836" width="7.83203125" style="1" customWidth="1"/>
    <col min="14837" max="14838" width="19.83203125" style="1" customWidth="1"/>
    <col min="14839" max="15084" width="12" style="1"/>
    <col min="15085" max="15085" width="3.83203125" style="1" customWidth="1"/>
    <col min="15086" max="15086" width="5.5" style="1" customWidth="1"/>
    <col min="15087" max="15087" width="6.83203125" style="1" customWidth="1"/>
    <col min="15088" max="15090" width="12" style="1" customWidth="1"/>
    <col min="15091" max="15091" width="4.83203125" style="1" customWidth="1"/>
    <col min="15092" max="15092" width="7.83203125" style="1" customWidth="1"/>
    <col min="15093" max="15094" width="19.83203125" style="1" customWidth="1"/>
    <col min="15095" max="15340" width="12" style="1"/>
    <col min="15341" max="15341" width="3.83203125" style="1" customWidth="1"/>
    <col min="15342" max="15342" width="5.5" style="1" customWidth="1"/>
    <col min="15343" max="15343" width="6.83203125" style="1" customWidth="1"/>
    <col min="15344" max="15346" width="12" style="1" customWidth="1"/>
    <col min="15347" max="15347" width="4.83203125" style="1" customWidth="1"/>
    <col min="15348" max="15348" width="7.83203125" style="1" customWidth="1"/>
    <col min="15349" max="15350" width="19.83203125" style="1" customWidth="1"/>
    <col min="15351" max="15596" width="12" style="1"/>
    <col min="15597" max="15597" width="3.83203125" style="1" customWidth="1"/>
    <col min="15598" max="15598" width="5.5" style="1" customWidth="1"/>
    <col min="15599" max="15599" width="6.83203125" style="1" customWidth="1"/>
    <col min="15600" max="15602" width="12" style="1" customWidth="1"/>
    <col min="15603" max="15603" width="4.83203125" style="1" customWidth="1"/>
    <col min="15604" max="15604" width="7.83203125" style="1" customWidth="1"/>
    <col min="15605" max="15606" width="19.83203125" style="1" customWidth="1"/>
    <col min="15607" max="15852" width="12" style="1"/>
    <col min="15853" max="15853" width="3.83203125" style="1" customWidth="1"/>
    <col min="15854" max="15854" width="5.5" style="1" customWidth="1"/>
    <col min="15855" max="15855" width="6.83203125" style="1" customWidth="1"/>
    <col min="15856" max="15858" width="12" style="1" customWidth="1"/>
    <col min="15859" max="15859" width="4.83203125" style="1" customWidth="1"/>
    <col min="15860" max="15860" width="7.83203125" style="1" customWidth="1"/>
    <col min="15861" max="15862" width="19.83203125" style="1" customWidth="1"/>
    <col min="15863" max="16108" width="12" style="1"/>
    <col min="16109" max="16109" width="3.83203125" style="1" customWidth="1"/>
    <col min="16110" max="16110" width="5.5" style="1" customWidth="1"/>
    <col min="16111" max="16111" width="6.83203125" style="1" customWidth="1"/>
    <col min="16112" max="16114" width="12" style="1" customWidth="1"/>
    <col min="16115" max="16115" width="4.83203125" style="1" customWidth="1"/>
    <col min="16116" max="16116" width="7.83203125" style="1" customWidth="1"/>
    <col min="16117" max="16118" width="19.83203125" style="1" customWidth="1"/>
    <col min="16119" max="16384" width="12" style="1"/>
  </cols>
  <sheetData>
    <row r="1" spans="1:11" ht="19.899999999999999" customHeight="1" x14ac:dyDescent="0.2">
      <c r="A1" s="130" t="s">
        <v>213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</row>
    <row r="2" spans="1:11" ht="6" customHeight="1" x14ac:dyDescent="0.25"/>
    <row r="3" spans="1:11" x14ac:dyDescent="0.25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133"/>
      <c r="K3" s="133"/>
    </row>
    <row r="4" spans="1:11" s="5" customFormat="1" ht="6" customHeight="1" x14ac:dyDescent="0.25">
      <c r="A4" s="6"/>
      <c r="B4" s="6"/>
      <c r="C4" s="6"/>
      <c r="D4" s="6"/>
      <c r="E4" s="6"/>
      <c r="F4" s="6"/>
      <c r="G4" s="6"/>
      <c r="H4" s="7"/>
      <c r="I4" s="42"/>
    </row>
    <row r="5" spans="1:11" s="5" customFormat="1" ht="10.15" customHeight="1" x14ac:dyDescent="0.25">
      <c r="A5" s="135" t="s">
        <v>69</v>
      </c>
      <c r="B5" s="136"/>
      <c r="C5" s="136"/>
      <c r="D5" s="136"/>
      <c r="E5" s="136"/>
      <c r="F5" s="136"/>
      <c r="G5" s="137"/>
      <c r="H5" s="141" t="s">
        <v>3</v>
      </c>
      <c r="I5" s="143">
        <v>2019</v>
      </c>
      <c r="J5" s="143">
        <v>2020</v>
      </c>
      <c r="K5" s="143">
        <v>2021</v>
      </c>
    </row>
    <row r="6" spans="1:11" ht="10.15" customHeight="1" x14ac:dyDescent="0.2">
      <c r="A6" s="138"/>
      <c r="B6" s="139"/>
      <c r="C6" s="139"/>
      <c r="D6" s="139"/>
      <c r="E6" s="139"/>
      <c r="F6" s="139"/>
      <c r="G6" s="140"/>
      <c r="H6" s="142"/>
      <c r="I6" s="144"/>
      <c r="J6" s="144"/>
      <c r="K6" s="144"/>
    </row>
    <row r="7" spans="1:11" s="5" customFormat="1" ht="15.75" x14ac:dyDescent="0.25">
      <c r="A7" s="43"/>
      <c r="B7" s="9" t="s">
        <v>70</v>
      </c>
      <c r="C7" s="44"/>
      <c r="D7" s="44"/>
      <c r="E7" s="44"/>
      <c r="F7" s="44"/>
      <c r="G7" s="44"/>
      <c r="H7" s="31" t="s">
        <v>71</v>
      </c>
      <c r="I7" s="32">
        <f>+I8+I10</f>
        <v>9236595.3099999987</v>
      </c>
      <c r="J7" s="32">
        <f>+J8+J10</f>
        <v>11198293.73</v>
      </c>
      <c r="K7" s="32">
        <f>+K8+K10</f>
        <v>13288166.609999999</v>
      </c>
    </row>
    <row r="8" spans="1:11" x14ac:dyDescent="0.25">
      <c r="A8" s="8" t="s">
        <v>72</v>
      </c>
      <c r="H8" s="20">
        <v>14</v>
      </c>
      <c r="I8" s="21">
        <v>3281998.25</v>
      </c>
      <c r="J8" s="21">
        <v>6557881.7400000002</v>
      </c>
      <c r="K8" s="21">
        <v>9961939.6899999995</v>
      </c>
    </row>
    <row r="9" spans="1:11" ht="12.75" customHeight="1" x14ac:dyDescent="0.25">
      <c r="A9" s="24"/>
      <c r="B9" s="26"/>
      <c r="C9" s="26"/>
      <c r="H9" s="20"/>
      <c r="I9" s="25"/>
      <c r="J9" s="25"/>
      <c r="K9" s="25"/>
    </row>
    <row r="10" spans="1:11" ht="17.100000000000001" customHeight="1" x14ac:dyDescent="0.25">
      <c r="A10" s="8" t="s">
        <v>73</v>
      </c>
      <c r="H10" s="20">
        <v>15</v>
      </c>
      <c r="I10" s="21">
        <v>5954597.0599999996</v>
      </c>
      <c r="J10" s="21">
        <v>4640411.99</v>
      </c>
      <c r="K10" s="21">
        <v>3326226.92</v>
      </c>
    </row>
    <row r="11" spans="1:11" ht="12.75" customHeight="1" x14ac:dyDescent="0.25">
      <c r="A11" s="8"/>
      <c r="B11" s="26"/>
      <c r="H11" s="20"/>
      <c r="I11" s="45"/>
      <c r="J11" s="45"/>
      <c r="K11" s="45"/>
    </row>
    <row r="12" spans="1:11" s="5" customFormat="1" ht="18.75" customHeight="1" x14ac:dyDescent="0.25">
      <c r="A12" s="46"/>
      <c r="B12" s="9" t="s">
        <v>74</v>
      </c>
      <c r="C12" s="47"/>
      <c r="D12" s="47"/>
      <c r="E12" s="47"/>
      <c r="F12" s="47"/>
      <c r="G12" s="47"/>
      <c r="H12" s="12">
        <v>16</v>
      </c>
      <c r="I12" s="19">
        <f>+I13</f>
        <v>0</v>
      </c>
      <c r="J12" s="19">
        <f>+J13</f>
        <v>0</v>
      </c>
      <c r="K12" s="19">
        <f>+K13</f>
        <v>0</v>
      </c>
    </row>
    <row r="13" spans="1:11" ht="17.100000000000001" customHeight="1" x14ac:dyDescent="0.25">
      <c r="A13" s="28" t="s">
        <v>75</v>
      </c>
      <c r="B13" s="26"/>
      <c r="G13" s="11"/>
      <c r="H13" s="20">
        <v>16</v>
      </c>
      <c r="I13" s="21">
        <v>0</v>
      </c>
      <c r="J13" s="21">
        <v>0</v>
      </c>
      <c r="K13" s="21">
        <v>0</v>
      </c>
    </row>
    <row r="14" spans="1:11" ht="12.75" customHeight="1" x14ac:dyDescent="0.25">
      <c r="A14" s="24"/>
      <c r="B14" s="23"/>
      <c r="H14" s="48"/>
      <c r="I14" s="25"/>
      <c r="J14" s="25"/>
      <c r="K14" s="25"/>
    </row>
    <row r="15" spans="1:11" s="5" customFormat="1" ht="17.100000000000001" customHeight="1" x14ac:dyDescent="0.25">
      <c r="A15" s="46"/>
      <c r="B15" s="9" t="s">
        <v>76</v>
      </c>
      <c r="C15" s="49"/>
      <c r="D15" s="49"/>
      <c r="E15" s="49"/>
      <c r="F15" s="49"/>
      <c r="G15" s="49"/>
      <c r="H15" s="50" t="s">
        <v>77</v>
      </c>
      <c r="I15" s="19">
        <f>+I16+I21+I43</f>
        <v>254758824.02000001</v>
      </c>
      <c r="J15" s="19">
        <f>+J16+J21+J43</f>
        <v>323323264.21000004</v>
      </c>
      <c r="K15" s="19">
        <f>+K16+K21+K43</f>
        <v>268970583.26999998</v>
      </c>
    </row>
    <row r="16" spans="1:11" x14ac:dyDescent="0.25">
      <c r="A16" s="8" t="s">
        <v>78</v>
      </c>
      <c r="G16" s="11"/>
      <c r="H16" s="20" t="s">
        <v>79</v>
      </c>
      <c r="I16" s="21">
        <f>+I17+I18+I19+I20</f>
        <v>0</v>
      </c>
      <c r="J16" s="21">
        <f t="shared" ref="J16:K16" si="0">+J17+J18+J19+J20</f>
        <v>0</v>
      </c>
      <c r="K16" s="21">
        <f t="shared" si="0"/>
        <v>0</v>
      </c>
    </row>
    <row r="17" spans="1:11" ht="12.75" customHeight="1" x14ac:dyDescent="0.25">
      <c r="A17" s="8"/>
      <c r="B17" s="26" t="s">
        <v>80</v>
      </c>
      <c r="H17" s="20" t="s">
        <v>81</v>
      </c>
      <c r="I17" s="21">
        <v>0</v>
      </c>
      <c r="J17" s="22">
        <v>0</v>
      </c>
      <c r="K17" s="22">
        <v>0</v>
      </c>
    </row>
    <row r="18" spans="1:11" ht="12.75" customHeight="1" x14ac:dyDescent="0.25">
      <c r="A18" s="8"/>
      <c r="B18" s="26" t="s">
        <v>82</v>
      </c>
      <c r="C18" s="26"/>
      <c r="H18" s="51" t="s">
        <v>83</v>
      </c>
      <c r="I18" s="21">
        <v>0</v>
      </c>
      <c r="J18" s="21">
        <v>0</v>
      </c>
      <c r="K18" s="21">
        <v>0</v>
      </c>
    </row>
    <row r="19" spans="1:11" ht="12.75" customHeight="1" x14ac:dyDescent="0.25">
      <c r="A19" s="8"/>
      <c r="B19" s="26" t="s">
        <v>84</v>
      </c>
      <c r="C19" s="26"/>
      <c r="H19" s="51" t="s">
        <v>85</v>
      </c>
      <c r="I19" s="21">
        <v>0</v>
      </c>
      <c r="J19" s="21">
        <v>0</v>
      </c>
      <c r="K19" s="21">
        <v>0</v>
      </c>
    </row>
    <row r="20" spans="1:11" ht="12.75" customHeight="1" x14ac:dyDescent="0.25">
      <c r="A20" s="24"/>
      <c r="B20" s="27" t="s">
        <v>86</v>
      </c>
      <c r="H20" s="51">
        <v>195</v>
      </c>
      <c r="I20" s="21">
        <v>0</v>
      </c>
      <c r="J20" s="21">
        <v>0</v>
      </c>
      <c r="K20" s="21">
        <v>0</v>
      </c>
    </row>
    <row r="21" spans="1:11" ht="20.25" customHeight="1" x14ac:dyDescent="0.25">
      <c r="A21" s="52" t="s">
        <v>87</v>
      </c>
      <c r="B21" s="23"/>
      <c r="C21" s="26"/>
      <c r="H21" s="51" t="s">
        <v>88</v>
      </c>
      <c r="I21" s="22">
        <f>+I22+I23+I30+I33+I34+I42</f>
        <v>247733053.20000002</v>
      </c>
      <c r="J21" s="22">
        <f>+J22+J23+J30+J33+J34+J42</f>
        <v>318682624.67000002</v>
      </c>
      <c r="K21" s="22">
        <f>+K22+K23+K30+K33+K34+K42</f>
        <v>266730118.91</v>
      </c>
    </row>
    <row r="22" spans="1:11" ht="12.75" customHeight="1" x14ac:dyDescent="0.25">
      <c r="A22" s="24"/>
      <c r="B22" s="26" t="s">
        <v>80</v>
      </c>
      <c r="G22" s="11"/>
      <c r="H22" s="51">
        <v>43</v>
      </c>
      <c r="I22" s="21">
        <v>0</v>
      </c>
      <c r="J22" s="22">
        <v>0</v>
      </c>
      <c r="K22" s="22">
        <v>0</v>
      </c>
    </row>
    <row r="23" spans="1:11" ht="12.75" customHeight="1" x14ac:dyDescent="0.25">
      <c r="A23" s="24"/>
      <c r="B23" s="23" t="s">
        <v>89</v>
      </c>
      <c r="H23" s="51">
        <v>44</v>
      </c>
      <c r="I23" s="21">
        <f>SUM(I24:I29)</f>
        <v>35039266.559999995</v>
      </c>
      <c r="J23" s="21">
        <f>SUM(J24:J29)</f>
        <v>51179039.700000003</v>
      </c>
      <c r="K23" s="21">
        <f>SUM(K24:K29)</f>
        <v>51634918.719999999</v>
      </c>
    </row>
    <row r="24" spans="1:11" ht="12.75" customHeight="1" x14ac:dyDescent="0.25">
      <c r="A24" s="8"/>
      <c r="C24" s="26" t="s">
        <v>90</v>
      </c>
      <c r="G24" s="11"/>
      <c r="H24" s="51">
        <v>440</v>
      </c>
      <c r="I24" s="21">
        <v>815.26</v>
      </c>
      <c r="J24" s="21">
        <v>1059.3900000000001</v>
      </c>
      <c r="K24" s="21">
        <v>966.46</v>
      </c>
    </row>
    <row r="25" spans="1:11" ht="12.75" customHeight="1" x14ac:dyDescent="0.25">
      <c r="A25" s="24"/>
      <c r="B25" s="23"/>
      <c r="C25" s="26" t="s">
        <v>91</v>
      </c>
      <c r="G25" s="11"/>
      <c r="H25" s="20"/>
      <c r="I25" s="20"/>
      <c r="J25" s="20"/>
      <c r="K25" s="20"/>
    </row>
    <row r="26" spans="1:11" ht="12.75" customHeight="1" x14ac:dyDescent="0.25">
      <c r="A26" s="24"/>
      <c r="B26" s="23"/>
      <c r="C26" s="26" t="s">
        <v>92</v>
      </c>
      <c r="G26" s="11"/>
      <c r="H26" s="51">
        <v>441</v>
      </c>
      <c r="I26" s="21">
        <v>34208972.43</v>
      </c>
      <c r="J26" s="21">
        <v>51162855.310000002</v>
      </c>
      <c r="K26" s="21">
        <v>51539049.399999999</v>
      </c>
    </row>
    <row r="27" spans="1:11" ht="12.75" customHeight="1" x14ac:dyDescent="0.25">
      <c r="A27" s="24"/>
      <c r="B27" s="23"/>
      <c r="C27" s="23" t="s">
        <v>93</v>
      </c>
      <c r="H27" s="51">
        <v>446</v>
      </c>
      <c r="I27" s="21">
        <v>0</v>
      </c>
      <c r="J27" s="21">
        <v>0</v>
      </c>
      <c r="K27" s="21">
        <v>0</v>
      </c>
    </row>
    <row r="28" spans="1:11" ht="12.75" customHeight="1" x14ac:dyDescent="0.25">
      <c r="A28" s="24"/>
      <c r="B28" s="23"/>
      <c r="C28" s="23" t="s">
        <v>94</v>
      </c>
      <c r="H28" s="51">
        <v>447</v>
      </c>
      <c r="I28" s="21">
        <v>0</v>
      </c>
      <c r="J28" s="21">
        <v>0</v>
      </c>
      <c r="K28" s="21">
        <v>0</v>
      </c>
    </row>
    <row r="29" spans="1:11" ht="12.75" customHeight="1" x14ac:dyDescent="0.25">
      <c r="A29" s="52"/>
      <c r="C29" s="23" t="s">
        <v>95</v>
      </c>
      <c r="D29" s="53"/>
      <c r="H29" s="20">
        <v>449</v>
      </c>
      <c r="I29" s="21">
        <v>829478.87</v>
      </c>
      <c r="J29" s="21">
        <v>15125</v>
      </c>
      <c r="K29" s="21">
        <v>94902.86</v>
      </c>
    </row>
    <row r="30" spans="1:11" ht="12.75" customHeight="1" x14ac:dyDescent="0.25">
      <c r="A30" s="24"/>
      <c r="B30" s="23" t="s">
        <v>96</v>
      </c>
      <c r="C30" s="26"/>
      <c r="G30" s="11"/>
      <c r="H30" s="51">
        <v>45</v>
      </c>
      <c r="I30" s="21">
        <f>+I31+I32</f>
        <v>12695.79</v>
      </c>
      <c r="J30" s="21">
        <f t="shared" ref="J30:K30" si="1">+J31+J32</f>
        <v>22642.670000000002</v>
      </c>
      <c r="K30" s="21">
        <f t="shared" si="1"/>
        <v>60008.770000000004</v>
      </c>
    </row>
    <row r="31" spans="1:11" ht="12.75" customHeight="1" x14ac:dyDescent="0.25">
      <c r="A31" s="24"/>
      <c r="B31" s="23"/>
      <c r="C31" s="26" t="s">
        <v>97</v>
      </c>
      <c r="H31" s="20" t="s">
        <v>98</v>
      </c>
      <c r="I31" s="21">
        <v>1863.03</v>
      </c>
      <c r="J31" s="21">
        <v>4024.29</v>
      </c>
      <c r="K31" s="21">
        <v>5473.86</v>
      </c>
    </row>
    <row r="32" spans="1:11" ht="12.75" customHeight="1" x14ac:dyDescent="0.25">
      <c r="A32" s="24"/>
      <c r="B32" s="23"/>
      <c r="C32" s="26" t="s">
        <v>99</v>
      </c>
      <c r="H32" s="20" t="s">
        <v>100</v>
      </c>
      <c r="I32" s="21">
        <v>10832.76</v>
      </c>
      <c r="J32" s="21">
        <v>18618.38</v>
      </c>
      <c r="K32" s="21">
        <v>54534.91</v>
      </c>
    </row>
    <row r="33" spans="1:11" ht="12.75" customHeight="1" x14ac:dyDescent="0.25">
      <c r="A33" s="24"/>
      <c r="B33" s="23" t="s">
        <v>101</v>
      </c>
      <c r="C33" s="26"/>
      <c r="H33" s="20">
        <v>46</v>
      </c>
      <c r="I33" s="21">
        <v>192307059.80000001</v>
      </c>
      <c r="J33" s="21">
        <v>254415160.06999999</v>
      </c>
      <c r="K33" s="21">
        <v>201480356.28999999</v>
      </c>
    </row>
    <row r="34" spans="1:11" ht="12.75" customHeight="1" x14ac:dyDescent="0.25">
      <c r="A34" s="24"/>
      <c r="B34" s="23" t="s">
        <v>102</v>
      </c>
      <c r="H34" s="51">
        <v>47</v>
      </c>
      <c r="I34" s="21">
        <f>+I35+I36+I37+I38+I40+I41</f>
        <v>9660917</v>
      </c>
      <c r="J34" s="21">
        <f t="shared" ref="J34" si="2">+J35+J36+J37+J38+J40+J41</f>
        <v>4114681.91</v>
      </c>
      <c r="K34" s="21">
        <f>+K35+K36+K37+K38+K40+K41</f>
        <v>4856693.6900000004</v>
      </c>
    </row>
    <row r="35" spans="1:11" ht="12.75" customHeight="1" x14ac:dyDescent="0.25">
      <c r="A35" s="24"/>
      <c r="B35" s="23"/>
      <c r="C35" s="26" t="s">
        <v>103</v>
      </c>
      <c r="H35" s="20">
        <v>470</v>
      </c>
      <c r="I35" s="21">
        <v>0</v>
      </c>
      <c r="J35" s="21">
        <v>0</v>
      </c>
      <c r="K35" s="21">
        <v>0</v>
      </c>
    </row>
    <row r="36" spans="1:11" ht="12.75" customHeight="1" x14ac:dyDescent="0.25">
      <c r="A36" s="24"/>
      <c r="B36" s="23"/>
      <c r="C36" s="26" t="s">
        <v>51</v>
      </c>
      <c r="H36" s="20">
        <v>471</v>
      </c>
      <c r="I36" s="21">
        <v>5204041</v>
      </c>
      <c r="J36" s="21">
        <v>1590993.16</v>
      </c>
      <c r="K36" s="21">
        <v>1411139.07</v>
      </c>
    </row>
    <row r="37" spans="1:11" ht="12.75" customHeight="1" x14ac:dyDescent="0.25">
      <c r="A37" s="24"/>
      <c r="B37" s="23"/>
      <c r="C37" s="26" t="s">
        <v>52</v>
      </c>
      <c r="H37" s="20">
        <v>472</v>
      </c>
      <c r="I37" s="21">
        <v>1888319.01</v>
      </c>
      <c r="J37" s="21">
        <v>700486.03</v>
      </c>
      <c r="K37" s="21">
        <v>2920743.02</v>
      </c>
    </row>
    <row r="38" spans="1:11" ht="12.75" customHeight="1" x14ac:dyDescent="0.25">
      <c r="A38" s="24"/>
      <c r="B38" s="23"/>
      <c r="C38" s="26" t="s">
        <v>53</v>
      </c>
      <c r="H38" s="20">
        <v>473</v>
      </c>
      <c r="I38" s="21">
        <v>145045.26999999999</v>
      </c>
      <c r="J38" s="21">
        <v>14259.9</v>
      </c>
      <c r="K38" s="21">
        <v>9136.2800000000007</v>
      </c>
    </row>
    <row r="39" spans="1:11" ht="12.75" customHeight="1" x14ac:dyDescent="0.25">
      <c r="A39" s="24"/>
      <c r="B39" s="23"/>
      <c r="C39" s="26" t="s">
        <v>54</v>
      </c>
      <c r="H39" s="20"/>
      <c r="I39" s="20"/>
      <c r="J39" s="20"/>
      <c r="K39" s="20"/>
    </row>
    <row r="40" spans="1:11" ht="12.75" customHeight="1" x14ac:dyDescent="0.25">
      <c r="A40" s="24"/>
      <c r="B40" s="23"/>
      <c r="C40" s="26" t="s">
        <v>19</v>
      </c>
      <c r="H40" s="20">
        <v>474</v>
      </c>
      <c r="I40" s="21">
        <v>0</v>
      </c>
      <c r="J40" s="21">
        <v>0</v>
      </c>
      <c r="K40" s="21">
        <v>0</v>
      </c>
    </row>
    <row r="41" spans="1:11" ht="12.75" customHeight="1" x14ac:dyDescent="0.25">
      <c r="A41" s="24"/>
      <c r="B41" s="23"/>
      <c r="C41" s="26" t="s">
        <v>55</v>
      </c>
      <c r="H41" s="20">
        <v>475</v>
      </c>
      <c r="I41" s="21">
        <v>2423511.7200000002</v>
      </c>
      <c r="J41" s="21">
        <v>1808942.82</v>
      </c>
      <c r="K41" s="21">
        <v>515675.32</v>
      </c>
    </row>
    <row r="42" spans="1:11" ht="12.75" customHeight="1" x14ac:dyDescent="0.25">
      <c r="A42" s="8"/>
      <c r="B42" s="26" t="s">
        <v>104</v>
      </c>
      <c r="C42" s="26"/>
      <c r="H42" s="51">
        <v>48</v>
      </c>
      <c r="I42" s="21">
        <v>10713114.050000001</v>
      </c>
      <c r="J42" s="21">
        <v>8951100.3200000003</v>
      </c>
      <c r="K42" s="21">
        <v>8698141.4399999995</v>
      </c>
    </row>
    <row r="43" spans="1:11" ht="17.100000000000001" customHeight="1" x14ac:dyDescent="0.25">
      <c r="A43" s="8" t="s">
        <v>105</v>
      </c>
      <c r="B43" s="26"/>
      <c r="C43" s="26"/>
      <c r="G43" s="11"/>
      <c r="H43" s="20" t="s">
        <v>106</v>
      </c>
      <c r="I43" s="21">
        <v>7025770.8200000003</v>
      </c>
      <c r="J43" s="21">
        <v>4640639.54</v>
      </c>
      <c r="K43" s="21">
        <v>2240464.36</v>
      </c>
    </row>
    <row r="44" spans="1:11" ht="7.5" customHeight="1" x14ac:dyDescent="0.25">
      <c r="A44" s="54"/>
      <c r="B44" s="55"/>
      <c r="C44" s="55"/>
      <c r="D44" s="34"/>
      <c r="E44" s="34"/>
      <c r="F44" s="34"/>
      <c r="G44" s="34"/>
      <c r="H44" s="36"/>
      <c r="I44" s="37"/>
      <c r="J44" s="37"/>
      <c r="K44" s="37"/>
    </row>
    <row r="45" spans="1:11" s="5" customFormat="1" ht="17.100000000000001" customHeight="1" x14ac:dyDescent="0.25">
      <c r="A45" s="56" t="s">
        <v>107</v>
      </c>
      <c r="B45" s="57"/>
      <c r="C45" s="57"/>
      <c r="D45" s="57"/>
      <c r="E45" s="57"/>
      <c r="F45" s="57"/>
      <c r="G45" s="57"/>
      <c r="H45" s="58" t="s">
        <v>108</v>
      </c>
      <c r="I45" s="32">
        <f>+I7+I12+I15</f>
        <v>263995419.33000001</v>
      </c>
      <c r="J45" s="32">
        <f>+J7+J12+J15</f>
        <v>334521557.94000006</v>
      </c>
      <c r="K45" s="59">
        <f>+K7+K12+K15</f>
        <v>282258749.88</v>
      </c>
    </row>
    <row r="46" spans="1:11" ht="5.25" customHeight="1" x14ac:dyDescent="0.25">
      <c r="A46" s="60"/>
      <c r="B46" s="61"/>
      <c r="C46" s="61"/>
      <c r="D46" s="61"/>
      <c r="E46" s="61"/>
      <c r="F46" s="61"/>
      <c r="G46" s="61"/>
      <c r="H46" s="62"/>
      <c r="I46" s="37"/>
      <c r="J46" s="37"/>
      <c r="K46" s="37"/>
    </row>
    <row r="47" spans="1:11" x14ac:dyDescent="0.25">
      <c r="J47" s="108"/>
      <c r="K47" s="108"/>
    </row>
    <row r="48" spans="1:11" x14ac:dyDescent="0.25">
      <c r="G48" s="3"/>
      <c r="I48" s="3"/>
      <c r="J48" s="3"/>
      <c r="K48" s="3"/>
    </row>
    <row r="49" spans="7:11" x14ac:dyDescent="0.25">
      <c r="G49" s="3"/>
      <c r="I49" s="3"/>
      <c r="J49" s="3"/>
      <c r="K49" s="3"/>
    </row>
    <row r="50" spans="7:11" x14ac:dyDescent="0.25">
      <c r="G50" s="3"/>
      <c r="I50" s="3"/>
      <c r="J50" s="3"/>
      <c r="K50" s="3"/>
    </row>
  </sheetData>
  <mergeCells count="7">
    <mergeCell ref="A1:K1"/>
    <mergeCell ref="A3:K3"/>
    <mergeCell ref="A5:G6"/>
    <mergeCell ref="H5:H6"/>
    <mergeCell ref="I5:I6"/>
    <mergeCell ref="J5:J6"/>
    <mergeCell ref="K5:K6"/>
  </mergeCells>
  <printOptions horizontalCentered="1"/>
  <pageMargins left="0.39370078740157483" right="0.39370078740157483" top="0.39370078740157483" bottom="0.31496062992125984" header="0.51181102362204722" footer="0.11811023622047245"/>
  <pageSetup paperSize="9" scale="90" orientation="landscape" horizontalDpi="4294967293" r:id="rId1"/>
  <headerFooter alignWithMargins="0">
    <oddFooter>&amp;C&amp;"Calibri,Standaard"&amp;P/&amp;N&amp;R&amp;"Calibri,Standaard"&amp;A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E939C-793D-4979-8FBF-E1817F7564A1}">
  <dimension ref="A1:U70"/>
  <sheetViews>
    <sheetView showGridLines="0" zoomScale="150" zoomScaleNormal="150" workbookViewId="0">
      <selection activeCell="H73" sqref="H73"/>
    </sheetView>
  </sheetViews>
  <sheetFormatPr defaultRowHeight="15" x14ac:dyDescent="0.25"/>
  <cols>
    <col min="1" max="1" width="4.83203125" style="63" customWidth="1"/>
    <col min="2" max="2" width="3.1640625" style="63" customWidth="1"/>
    <col min="3" max="3" width="1.33203125" style="63" customWidth="1"/>
    <col min="4" max="4" width="4.6640625" style="63" customWidth="1"/>
    <col min="5" max="5" width="39.1640625" style="63" customWidth="1"/>
    <col min="6" max="6" width="5.83203125" style="63" customWidth="1"/>
    <col min="7" max="7" width="11" style="63" customWidth="1"/>
    <col min="8" max="10" width="18.83203125" style="63" customWidth="1"/>
    <col min="11" max="11" width="9.33203125" style="63" customWidth="1"/>
    <col min="12" max="12" width="12" style="1" bestFit="1" customWidth="1"/>
    <col min="13" max="242" width="8.83203125" style="1"/>
    <col min="243" max="243" width="4.83203125" style="1" customWidth="1"/>
    <col min="244" max="244" width="3.1640625" style="1" customWidth="1"/>
    <col min="245" max="245" width="1.33203125" style="1" customWidth="1"/>
    <col min="246" max="246" width="4.6640625" style="1" customWidth="1"/>
    <col min="247" max="247" width="42.83203125" style="1" customWidth="1"/>
    <col min="248" max="248" width="8.83203125" style="1" customWidth="1"/>
    <col min="249" max="250" width="19.83203125" style="1" customWidth="1"/>
    <col min="251" max="267" width="9.33203125" style="1" customWidth="1"/>
    <col min="268" max="498" width="8.83203125" style="1"/>
    <col min="499" max="499" width="4.83203125" style="1" customWidth="1"/>
    <col min="500" max="500" width="3.1640625" style="1" customWidth="1"/>
    <col min="501" max="501" width="1.33203125" style="1" customWidth="1"/>
    <col min="502" max="502" width="4.6640625" style="1" customWidth="1"/>
    <col min="503" max="503" width="42.83203125" style="1" customWidth="1"/>
    <col min="504" max="504" width="8.83203125" style="1" customWidth="1"/>
    <col min="505" max="506" width="19.83203125" style="1" customWidth="1"/>
    <col min="507" max="523" width="9.33203125" style="1" customWidth="1"/>
    <col min="524" max="754" width="8.83203125" style="1"/>
    <col min="755" max="755" width="4.83203125" style="1" customWidth="1"/>
    <col min="756" max="756" width="3.1640625" style="1" customWidth="1"/>
    <col min="757" max="757" width="1.33203125" style="1" customWidth="1"/>
    <col min="758" max="758" width="4.6640625" style="1" customWidth="1"/>
    <col min="759" max="759" width="42.83203125" style="1" customWidth="1"/>
    <col min="760" max="760" width="8.83203125" style="1" customWidth="1"/>
    <col min="761" max="762" width="19.83203125" style="1" customWidth="1"/>
    <col min="763" max="779" width="9.33203125" style="1" customWidth="1"/>
    <col min="780" max="1010" width="8.83203125" style="1"/>
    <col min="1011" max="1011" width="4.83203125" style="1" customWidth="1"/>
    <col min="1012" max="1012" width="3.1640625" style="1" customWidth="1"/>
    <col min="1013" max="1013" width="1.33203125" style="1" customWidth="1"/>
    <col min="1014" max="1014" width="4.6640625" style="1" customWidth="1"/>
    <col min="1015" max="1015" width="42.83203125" style="1" customWidth="1"/>
    <col min="1016" max="1016" width="8.83203125" style="1" customWidth="1"/>
    <col min="1017" max="1018" width="19.83203125" style="1" customWidth="1"/>
    <col min="1019" max="1035" width="9.33203125" style="1" customWidth="1"/>
    <col min="1036" max="1266" width="8.83203125" style="1"/>
    <col min="1267" max="1267" width="4.83203125" style="1" customWidth="1"/>
    <col min="1268" max="1268" width="3.1640625" style="1" customWidth="1"/>
    <col min="1269" max="1269" width="1.33203125" style="1" customWidth="1"/>
    <col min="1270" max="1270" width="4.6640625" style="1" customWidth="1"/>
    <col min="1271" max="1271" width="42.83203125" style="1" customWidth="1"/>
    <col min="1272" max="1272" width="8.83203125" style="1" customWidth="1"/>
    <col min="1273" max="1274" width="19.83203125" style="1" customWidth="1"/>
    <col min="1275" max="1291" width="9.33203125" style="1" customWidth="1"/>
    <col min="1292" max="1522" width="8.83203125" style="1"/>
    <col min="1523" max="1523" width="4.83203125" style="1" customWidth="1"/>
    <col min="1524" max="1524" width="3.1640625" style="1" customWidth="1"/>
    <col min="1525" max="1525" width="1.33203125" style="1" customWidth="1"/>
    <col min="1526" max="1526" width="4.6640625" style="1" customWidth="1"/>
    <col min="1527" max="1527" width="42.83203125" style="1" customWidth="1"/>
    <col min="1528" max="1528" width="8.83203125" style="1" customWidth="1"/>
    <col min="1529" max="1530" width="19.83203125" style="1" customWidth="1"/>
    <col min="1531" max="1547" width="9.33203125" style="1" customWidth="1"/>
    <col min="1548" max="1778" width="8.83203125" style="1"/>
    <col min="1779" max="1779" width="4.83203125" style="1" customWidth="1"/>
    <col min="1780" max="1780" width="3.1640625" style="1" customWidth="1"/>
    <col min="1781" max="1781" width="1.33203125" style="1" customWidth="1"/>
    <col min="1782" max="1782" width="4.6640625" style="1" customWidth="1"/>
    <col min="1783" max="1783" width="42.83203125" style="1" customWidth="1"/>
    <col min="1784" max="1784" width="8.83203125" style="1" customWidth="1"/>
    <col min="1785" max="1786" width="19.83203125" style="1" customWidth="1"/>
    <col min="1787" max="1803" width="9.33203125" style="1" customWidth="1"/>
    <col min="1804" max="2034" width="8.83203125" style="1"/>
    <col min="2035" max="2035" width="4.83203125" style="1" customWidth="1"/>
    <col min="2036" max="2036" width="3.1640625" style="1" customWidth="1"/>
    <col min="2037" max="2037" width="1.33203125" style="1" customWidth="1"/>
    <col min="2038" max="2038" width="4.6640625" style="1" customWidth="1"/>
    <col min="2039" max="2039" width="42.83203125" style="1" customWidth="1"/>
    <col min="2040" max="2040" width="8.83203125" style="1" customWidth="1"/>
    <col min="2041" max="2042" width="19.83203125" style="1" customWidth="1"/>
    <col min="2043" max="2059" width="9.33203125" style="1" customWidth="1"/>
    <col min="2060" max="2290" width="8.83203125" style="1"/>
    <col min="2291" max="2291" width="4.83203125" style="1" customWidth="1"/>
    <col min="2292" max="2292" width="3.1640625" style="1" customWidth="1"/>
    <col min="2293" max="2293" width="1.33203125" style="1" customWidth="1"/>
    <col min="2294" max="2294" width="4.6640625" style="1" customWidth="1"/>
    <col min="2295" max="2295" width="42.83203125" style="1" customWidth="1"/>
    <col min="2296" max="2296" width="8.83203125" style="1" customWidth="1"/>
    <col min="2297" max="2298" width="19.83203125" style="1" customWidth="1"/>
    <col min="2299" max="2315" width="9.33203125" style="1" customWidth="1"/>
    <col min="2316" max="2546" width="8.83203125" style="1"/>
    <col min="2547" max="2547" width="4.83203125" style="1" customWidth="1"/>
    <col min="2548" max="2548" width="3.1640625" style="1" customWidth="1"/>
    <col min="2549" max="2549" width="1.33203125" style="1" customWidth="1"/>
    <col min="2550" max="2550" width="4.6640625" style="1" customWidth="1"/>
    <col min="2551" max="2551" width="42.83203125" style="1" customWidth="1"/>
    <col min="2552" max="2552" width="8.83203125" style="1" customWidth="1"/>
    <col min="2553" max="2554" width="19.83203125" style="1" customWidth="1"/>
    <col min="2555" max="2571" width="9.33203125" style="1" customWidth="1"/>
    <col min="2572" max="2802" width="8.83203125" style="1"/>
    <col min="2803" max="2803" width="4.83203125" style="1" customWidth="1"/>
    <col min="2804" max="2804" width="3.1640625" style="1" customWidth="1"/>
    <col min="2805" max="2805" width="1.33203125" style="1" customWidth="1"/>
    <col min="2806" max="2806" width="4.6640625" style="1" customWidth="1"/>
    <col min="2807" max="2807" width="42.83203125" style="1" customWidth="1"/>
    <col min="2808" max="2808" width="8.83203125" style="1" customWidth="1"/>
    <col min="2809" max="2810" width="19.83203125" style="1" customWidth="1"/>
    <col min="2811" max="2827" width="9.33203125" style="1" customWidth="1"/>
    <col min="2828" max="3058" width="8.83203125" style="1"/>
    <col min="3059" max="3059" width="4.83203125" style="1" customWidth="1"/>
    <col min="3060" max="3060" width="3.1640625" style="1" customWidth="1"/>
    <col min="3061" max="3061" width="1.33203125" style="1" customWidth="1"/>
    <col min="3062" max="3062" width="4.6640625" style="1" customWidth="1"/>
    <col min="3063" max="3063" width="42.83203125" style="1" customWidth="1"/>
    <col min="3064" max="3064" width="8.83203125" style="1" customWidth="1"/>
    <col min="3065" max="3066" width="19.83203125" style="1" customWidth="1"/>
    <col min="3067" max="3083" width="9.33203125" style="1" customWidth="1"/>
    <col min="3084" max="3314" width="8.83203125" style="1"/>
    <col min="3315" max="3315" width="4.83203125" style="1" customWidth="1"/>
    <col min="3316" max="3316" width="3.1640625" style="1" customWidth="1"/>
    <col min="3317" max="3317" width="1.33203125" style="1" customWidth="1"/>
    <col min="3318" max="3318" width="4.6640625" style="1" customWidth="1"/>
    <col min="3319" max="3319" width="42.83203125" style="1" customWidth="1"/>
    <col min="3320" max="3320" width="8.83203125" style="1" customWidth="1"/>
    <col min="3321" max="3322" width="19.83203125" style="1" customWidth="1"/>
    <col min="3323" max="3339" width="9.33203125" style="1" customWidth="1"/>
    <col min="3340" max="3570" width="8.83203125" style="1"/>
    <col min="3571" max="3571" width="4.83203125" style="1" customWidth="1"/>
    <col min="3572" max="3572" width="3.1640625" style="1" customWidth="1"/>
    <col min="3573" max="3573" width="1.33203125" style="1" customWidth="1"/>
    <col min="3574" max="3574" width="4.6640625" style="1" customWidth="1"/>
    <col min="3575" max="3575" width="42.83203125" style="1" customWidth="1"/>
    <col min="3576" max="3576" width="8.83203125" style="1" customWidth="1"/>
    <col min="3577" max="3578" width="19.83203125" style="1" customWidth="1"/>
    <col min="3579" max="3595" width="9.33203125" style="1" customWidth="1"/>
    <col min="3596" max="3826" width="8.83203125" style="1"/>
    <col min="3827" max="3827" width="4.83203125" style="1" customWidth="1"/>
    <col min="3828" max="3828" width="3.1640625" style="1" customWidth="1"/>
    <col min="3829" max="3829" width="1.33203125" style="1" customWidth="1"/>
    <col min="3830" max="3830" width="4.6640625" style="1" customWidth="1"/>
    <col min="3831" max="3831" width="42.83203125" style="1" customWidth="1"/>
    <col min="3832" max="3832" width="8.83203125" style="1" customWidth="1"/>
    <col min="3833" max="3834" width="19.83203125" style="1" customWidth="1"/>
    <col min="3835" max="3851" width="9.33203125" style="1" customWidth="1"/>
    <col min="3852" max="4082" width="8.83203125" style="1"/>
    <col min="4083" max="4083" width="4.83203125" style="1" customWidth="1"/>
    <col min="4084" max="4084" width="3.1640625" style="1" customWidth="1"/>
    <col min="4085" max="4085" width="1.33203125" style="1" customWidth="1"/>
    <col min="4086" max="4086" width="4.6640625" style="1" customWidth="1"/>
    <col min="4087" max="4087" width="42.83203125" style="1" customWidth="1"/>
    <col min="4088" max="4088" width="8.83203125" style="1" customWidth="1"/>
    <col min="4089" max="4090" width="19.83203125" style="1" customWidth="1"/>
    <col min="4091" max="4107" width="9.33203125" style="1" customWidth="1"/>
    <col min="4108" max="4338" width="8.83203125" style="1"/>
    <col min="4339" max="4339" width="4.83203125" style="1" customWidth="1"/>
    <col min="4340" max="4340" width="3.1640625" style="1" customWidth="1"/>
    <col min="4341" max="4341" width="1.33203125" style="1" customWidth="1"/>
    <col min="4342" max="4342" width="4.6640625" style="1" customWidth="1"/>
    <col min="4343" max="4343" width="42.83203125" style="1" customWidth="1"/>
    <col min="4344" max="4344" width="8.83203125" style="1" customWidth="1"/>
    <col min="4345" max="4346" width="19.83203125" style="1" customWidth="1"/>
    <col min="4347" max="4363" width="9.33203125" style="1" customWidth="1"/>
    <col min="4364" max="4594" width="8.83203125" style="1"/>
    <col min="4595" max="4595" width="4.83203125" style="1" customWidth="1"/>
    <col min="4596" max="4596" width="3.1640625" style="1" customWidth="1"/>
    <col min="4597" max="4597" width="1.33203125" style="1" customWidth="1"/>
    <col min="4598" max="4598" width="4.6640625" style="1" customWidth="1"/>
    <col min="4599" max="4599" width="42.83203125" style="1" customWidth="1"/>
    <col min="4600" max="4600" width="8.83203125" style="1" customWidth="1"/>
    <col min="4601" max="4602" width="19.83203125" style="1" customWidth="1"/>
    <col min="4603" max="4619" width="9.33203125" style="1" customWidth="1"/>
    <col min="4620" max="4850" width="8.83203125" style="1"/>
    <col min="4851" max="4851" width="4.83203125" style="1" customWidth="1"/>
    <col min="4852" max="4852" width="3.1640625" style="1" customWidth="1"/>
    <col min="4853" max="4853" width="1.33203125" style="1" customWidth="1"/>
    <col min="4854" max="4854" width="4.6640625" style="1" customWidth="1"/>
    <col min="4855" max="4855" width="42.83203125" style="1" customWidth="1"/>
    <col min="4856" max="4856" width="8.83203125" style="1" customWidth="1"/>
    <col min="4857" max="4858" width="19.83203125" style="1" customWidth="1"/>
    <col min="4859" max="4875" width="9.33203125" style="1" customWidth="1"/>
    <col min="4876" max="5106" width="8.83203125" style="1"/>
    <col min="5107" max="5107" width="4.83203125" style="1" customWidth="1"/>
    <col min="5108" max="5108" width="3.1640625" style="1" customWidth="1"/>
    <col min="5109" max="5109" width="1.33203125" style="1" customWidth="1"/>
    <col min="5110" max="5110" width="4.6640625" style="1" customWidth="1"/>
    <col min="5111" max="5111" width="42.83203125" style="1" customWidth="1"/>
    <col min="5112" max="5112" width="8.83203125" style="1" customWidth="1"/>
    <col min="5113" max="5114" width="19.83203125" style="1" customWidth="1"/>
    <col min="5115" max="5131" width="9.33203125" style="1" customWidth="1"/>
    <col min="5132" max="5362" width="8.83203125" style="1"/>
    <col min="5363" max="5363" width="4.83203125" style="1" customWidth="1"/>
    <col min="5364" max="5364" width="3.1640625" style="1" customWidth="1"/>
    <col min="5365" max="5365" width="1.33203125" style="1" customWidth="1"/>
    <col min="5366" max="5366" width="4.6640625" style="1" customWidth="1"/>
    <col min="5367" max="5367" width="42.83203125" style="1" customWidth="1"/>
    <col min="5368" max="5368" width="8.83203125" style="1" customWidth="1"/>
    <col min="5369" max="5370" width="19.83203125" style="1" customWidth="1"/>
    <col min="5371" max="5387" width="9.33203125" style="1" customWidth="1"/>
    <col min="5388" max="5618" width="8.83203125" style="1"/>
    <col min="5619" max="5619" width="4.83203125" style="1" customWidth="1"/>
    <col min="5620" max="5620" width="3.1640625" style="1" customWidth="1"/>
    <col min="5621" max="5621" width="1.33203125" style="1" customWidth="1"/>
    <col min="5622" max="5622" width="4.6640625" style="1" customWidth="1"/>
    <col min="5623" max="5623" width="42.83203125" style="1" customWidth="1"/>
    <col min="5624" max="5624" width="8.83203125" style="1" customWidth="1"/>
    <col min="5625" max="5626" width="19.83203125" style="1" customWidth="1"/>
    <col min="5627" max="5643" width="9.33203125" style="1" customWidth="1"/>
    <col min="5644" max="5874" width="8.83203125" style="1"/>
    <col min="5875" max="5875" width="4.83203125" style="1" customWidth="1"/>
    <col min="5876" max="5876" width="3.1640625" style="1" customWidth="1"/>
    <col min="5877" max="5877" width="1.33203125" style="1" customWidth="1"/>
    <col min="5878" max="5878" width="4.6640625" style="1" customWidth="1"/>
    <col min="5879" max="5879" width="42.83203125" style="1" customWidth="1"/>
    <col min="5880" max="5880" width="8.83203125" style="1" customWidth="1"/>
    <col min="5881" max="5882" width="19.83203125" style="1" customWidth="1"/>
    <col min="5883" max="5899" width="9.33203125" style="1" customWidth="1"/>
    <col min="5900" max="6130" width="8.83203125" style="1"/>
    <col min="6131" max="6131" width="4.83203125" style="1" customWidth="1"/>
    <col min="6132" max="6132" width="3.1640625" style="1" customWidth="1"/>
    <col min="6133" max="6133" width="1.33203125" style="1" customWidth="1"/>
    <col min="6134" max="6134" width="4.6640625" style="1" customWidth="1"/>
    <col min="6135" max="6135" width="42.83203125" style="1" customWidth="1"/>
    <col min="6136" max="6136" width="8.83203125" style="1" customWidth="1"/>
    <col min="6137" max="6138" width="19.83203125" style="1" customWidth="1"/>
    <col min="6139" max="6155" width="9.33203125" style="1" customWidth="1"/>
    <col min="6156" max="6386" width="8.83203125" style="1"/>
    <col min="6387" max="6387" width="4.83203125" style="1" customWidth="1"/>
    <col min="6388" max="6388" width="3.1640625" style="1" customWidth="1"/>
    <col min="6389" max="6389" width="1.33203125" style="1" customWidth="1"/>
    <col min="6390" max="6390" width="4.6640625" style="1" customWidth="1"/>
    <col min="6391" max="6391" width="42.83203125" style="1" customWidth="1"/>
    <col min="6392" max="6392" width="8.83203125" style="1" customWidth="1"/>
    <col min="6393" max="6394" width="19.83203125" style="1" customWidth="1"/>
    <col min="6395" max="6411" width="9.33203125" style="1" customWidth="1"/>
    <col min="6412" max="6642" width="8.83203125" style="1"/>
    <col min="6643" max="6643" width="4.83203125" style="1" customWidth="1"/>
    <col min="6644" max="6644" width="3.1640625" style="1" customWidth="1"/>
    <col min="6645" max="6645" width="1.33203125" style="1" customWidth="1"/>
    <col min="6646" max="6646" width="4.6640625" style="1" customWidth="1"/>
    <col min="6647" max="6647" width="42.83203125" style="1" customWidth="1"/>
    <col min="6648" max="6648" width="8.83203125" style="1" customWidth="1"/>
    <col min="6649" max="6650" width="19.83203125" style="1" customWidth="1"/>
    <col min="6651" max="6667" width="9.33203125" style="1" customWidth="1"/>
    <col min="6668" max="6898" width="8.83203125" style="1"/>
    <col min="6899" max="6899" width="4.83203125" style="1" customWidth="1"/>
    <col min="6900" max="6900" width="3.1640625" style="1" customWidth="1"/>
    <col min="6901" max="6901" width="1.33203125" style="1" customWidth="1"/>
    <col min="6902" max="6902" width="4.6640625" style="1" customWidth="1"/>
    <col min="6903" max="6903" width="42.83203125" style="1" customWidth="1"/>
    <col min="6904" max="6904" width="8.83203125" style="1" customWidth="1"/>
    <col min="6905" max="6906" width="19.83203125" style="1" customWidth="1"/>
    <col min="6907" max="6923" width="9.33203125" style="1" customWidth="1"/>
    <col min="6924" max="7154" width="8.83203125" style="1"/>
    <col min="7155" max="7155" width="4.83203125" style="1" customWidth="1"/>
    <col min="7156" max="7156" width="3.1640625" style="1" customWidth="1"/>
    <col min="7157" max="7157" width="1.33203125" style="1" customWidth="1"/>
    <col min="7158" max="7158" width="4.6640625" style="1" customWidth="1"/>
    <col min="7159" max="7159" width="42.83203125" style="1" customWidth="1"/>
    <col min="7160" max="7160" width="8.83203125" style="1" customWidth="1"/>
    <col min="7161" max="7162" width="19.83203125" style="1" customWidth="1"/>
    <col min="7163" max="7179" width="9.33203125" style="1" customWidth="1"/>
    <col min="7180" max="7410" width="8.83203125" style="1"/>
    <col min="7411" max="7411" width="4.83203125" style="1" customWidth="1"/>
    <col min="7412" max="7412" width="3.1640625" style="1" customWidth="1"/>
    <col min="7413" max="7413" width="1.33203125" style="1" customWidth="1"/>
    <col min="7414" max="7414" width="4.6640625" style="1" customWidth="1"/>
    <col min="7415" max="7415" width="42.83203125" style="1" customWidth="1"/>
    <col min="7416" max="7416" width="8.83203125" style="1" customWidth="1"/>
    <col min="7417" max="7418" width="19.83203125" style="1" customWidth="1"/>
    <col min="7419" max="7435" width="9.33203125" style="1" customWidth="1"/>
    <col min="7436" max="7666" width="8.83203125" style="1"/>
    <col min="7667" max="7667" width="4.83203125" style="1" customWidth="1"/>
    <col min="7668" max="7668" width="3.1640625" style="1" customWidth="1"/>
    <col min="7669" max="7669" width="1.33203125" style="1" customWidth="1"/>
    <col min="7670" max="7670" width="4.6640625" style="1" customWidth="1"/>
    <col min="7671" max="7671" width="42.83203125" style="1" customWidth="1"/>
    <col min="7672" max="7672" width="8.83203125" style="1" customWidth="1"/>
    <col min="7673" max="7674" width="19.83203125" style="1" customWidth="1"/>
    <col min="7675" max="7691" width="9.33203125" style="1" customWidth="1"/>
    <col min="7692" max="7922" width="8.83203125" style="1"/>
    <col min="7923" max="7923" width="4.83203125" style="1" customWidth="1"/>
    <col min="7924" max="7924" width="3.1640625" style="1" customWidth="1"/>
    <col min="7925" max="7925" width="1.33203125" style="1" customWidth="1"/>
    <col min="7926" max="7926" width="4.6640625" style="1" customWidth="1"/>
    <col min="7927" max="7927" width="42.83203125" style="1" customWidth="1"/>
    <col min="7928" max="7928" width="8.83203125" style="1" customWidth="1"/>
    <col min="7929" max="7930" width="19.83203125" style="1" customWidth="1"/>
    <col min="7931" max="7947" width="9.33203125" style="1" customWidth="1"/>
    <col min="7948" max="8178" width="8.83203125" style="1"/>
    <col min="8179" max="8179" width="4.83203125" style="1" customWidth="1"/>
    <col min="8180" max="8180" width="3.1640625" style="1" customWidth="1"/>
    <col min="8181" max="8181" width="1.33203125" style="1" customWidth="1"/>
    <col min="8182" max="8182" width="4.6640625" style="1" customWidth="1"/>
    <col min="8183" max="8183" width="42.83203125" style="1" customWidth="1"/>
    <col min="8184" max="8184" width="8.83203125" style="1" customWidth="1"/>
    <col min="8185" max="8186" width="19.83203125" style="1" customWidth="1"/>
    <col min="8187" max="8203" width="9.33203125" style="1" customWidth="1"/>
    <col min="8204" max="8434" width="8.83203125" style="1"/>
    <col min="8435" max="8435" width="4.83203125" style="1" customWidth="1"/>
    <col min="8436" max="8436" width="3.1640625" style="1" customWidth="1"/>
    <col min="8437" max="8437" width="1.33203125" style="1" customWidth="1"/>
    <col min="8438" max="8438" width="4.6640625" style="1" customWidth="1"/>
    <col min="8439" max="8439" width="42.83203125" style="1" customWidth="1"/>
    <col min="8440" max="8440" width="8.83203125" style="1" customWidth="1"/>
    <col min="8441" max="8442" width="19.83203125" style="1" customWidth="1"/>
    <col min="8443" max="8459" width="9.33203125" style="1" customWidth="1"/>
    <col min="8460" max="8690" width="8.83203125" style="1"/>
    <col min="8691" max="8691" width="4.83203125" style="1" customWidth="1"/>
    <col min="8692" max="8692" width="3.1640625" style="1" customWidth="1"/>
    <col min="8693" max="8693" width="1.33203125" style="1" customWidth="1"/>
    <col min="8694" max="8694" width="4.6640625" style="1" customWidth="1"/>
    <col min="8695" max="8695" width="42.83203125" style="1" customWidth="1"/>
    <col min="8696" max="8696" width="8.83203125" style="1" customWidth="1"/>
    <col min="8697" max="8698" width="19.83203125" style="1" customWidth="1"/>
    <col min="8699" max="8715" width="9.33203125" style="1" customWidth="1"/>
    <col min="8716" max="8946" width="8.83203125" style="1"/>
    <col min="8947" max="8947" width="4.83203125" style="1" customWidth="1"/>
    <col min="8948" max="8948" width="3.1640625" style="1" customWidth="1"/>
    <col min="8949" max="8949" width="1.33203125" style="1" customWidth="1"/>
    <col min="8950" max="8950" width="4.6640625" style="1" customWidth="1"/>
    <col min="8951" max="8951" width="42.83203125" style="1" customWidth="1"/>
    <col min="8952" max="8952" width="8.83203125" style="1" customWidth="1"/>
    <col min="8953" max="8954" width="19.83203125" style="1" customWidth="1"/>
    <col min="8955" max="8971" width="9.33203125" style="1" customWidth="1"/>
    <col min="8972" max="9202" width="8.83203125" style="1"/>
    <col min="9203" max="9203" width="4.83203125" style="1" customWidth="1"/>
    <col min="9204" max="9204" width="3.1640625" style="1" customWidth="1"/>
    <col min="9205" max="9205" width="1.33203125" style="1" customWidth="1"/>
    <col min="9206" max="9206" width="4.6640625" style="1" customWidth="1"/>
    <col min="9207" max="9207" width="42.83203125" style="1" customWidth="1"/>
    <col min="9208" max="9208" width="8.83203125" style="1" customWidth="1"/>
    <col min="9209" max="9210" width="19.83203125" style="1" customWidth="1"/>
    <col min="9211" max="9227" width="9.33203125" style="1" customWidth="1"/>
    <col min="9228" max="9458" width="8.83203125" style="1"/>
    <col min="9459" max="9459" width="4.83203125" style="1" customWidth="1"/>
    <col min="9460" max="9460" width="3.1640625" style="1" customWidth="1"/>
    <col min="9461" max="9461" width="1.33203125" style="1" customWidth="1"/>
    <col min="9462" max="9462" width="4.6640625" style="1" customWidth="1"/>
    <col min="9463" max="9463" width="42.83203125" style="1" customWidth="1"/>
    <col min="9464" max="9464" width="8.83203125" style="1" customWidth="1"/>
    <col min="9465" max="9466" width="19.83203125" style="1" customWidth="1"/>
    <col min="9467" max="9483" width="9.33203125" style="1" customWidth="1"/>
    <col min="9484" max="9714" width="8.83203125" style="1"/>
    <col min="9715" max="9715" width="4.83203125" style="1" customWidth="1"/>
    <col min="9716" max="9716" width="3.1640625" style="1" customWidth="1"/>
    <col min="9717" max="9717" width="1.33203125" style="1" customWidth="1"/>
    <col min="9718" max="9718" width="4.6640625" style="1" customWidth="1"/>
    <col min="9719" max="9719" width="42.83203125" style="1" customWidth="1"/>
    <col min="9720" max="9720" width="8.83203125" style="1" customWidth="1"/>
    <col min="9721" max="9722" width="19.83203125" style="1" customWidth="1"/>
    <col min="9723" max="9739" width="9.33203125" style="1" customWidth="1"/>
    <col min="9740" max="9970" width="8.83203125" style="1"/>
    <col min="9971" max="9971" width="4.83203125" style="1" customWidth="1"/>
    <col min="9972" max="9972" width="3.1640625" style="1" customWidth="1"/>
    <col min="9973" max="9973" width="1.33203125" style="1" customWidth="1"/>
    <col min="9974" max="9974" width="4.6640625" style="1" customWidth="1"/>
    <col min="9975" max="9975" width="42.83203125" style="1" customWidth="1"/>
    <col min="9976" max="9976" width="8.83203125" style="1" customWidth="1"/>
    <col min="9977" max="9978" width="19.83203125" style="1" customWidth="1"/>
    <col min="9979" max="9995" width="9.33203125" style="1" customWidth="1"/>
    <col min="9996" max="10226" width="8.83203125" style="1"/>
    <col min="10227" max="10227" width="4.83203125" style="1" customWidth="1"/>
    <col min="10228" max="10228" width="3.1640625" style="1" customWidth="1"/>
    <col min="10229" max="10229" width="1.33203125" style="1" customWidth="1"/>
    <col min="10230" max="10230" width="4.6640625" style="1" customWidth="1"/>
    <col min="10231" max="10231" width="42.83203125" style="1" customWidth="1"/>
    <col min="10232" max="10232" width="8.83203125" style="1" customWidth="1"/>
    <col min="10233" max="10234" width="19.83203125" style="1" customWidth="1"/>
    <col min="10235" max="10251" width="9.33203125" style="1" customWidth="1"/>
    <col min="10252" max="10482" width="8.83203125" style="1"/>
    <col min="10483" max="10483" width="4.83203125" style="1" customWidth="1"/>
    <col min="10484" max="10484" width="3.1640625" style="1" customWidth="1"/>
    <col min="10485" max="10485" width="1.33203125" style="1" customWidth="1"/>
    <col min="10486" max="10486" width="4.6640625" style="1" customWidth="1"/>
    <col min="10487" max="10487" width="42.83203125" style="1" customWidth="1"/>
    <col min="10488" max="10488" width="8.83203125" style="1" customWidth="1"/>
    <col min="10489" max="10490" width="19.83203125" style="1" customWidth="1"/>
    <col min="10491" max="10507" width="9.33203125" style="1" customWidth="1"/>
    <col min="10508" max="10738" width="8.83203125" style="1"/>
    <col min="10739" max="10739" width="4.83203125" style="1" customWidth="1"/>
    <col min="10740" max="10740" width="3.1640625" style="1" customWidth="1"/>
    <col min="10741" max="10741" width="1.33203125" style="1" customWidth="1"/>
    <col min="10742" max="10742" width="4.6640625" style="1" customWidth="1"/>
    <col min="10743" max="10743" width="42.83203125" style="1" customWidth="1"/>
    <col min="10744" max="10744" width="8.83203125" style="1" customWidth="1"/>
    <col min="10745" max="10746" width="19.83203125" style="1" customWidth="1"/>
    <col min="10747" max="10763" width="9.33203125" style="1" customWidth="1"/>
    <col min="10764" max="10994" width="8.83203125" style="1"/>
    <col min="10995" max="10995" width="4.83203125" style="1" customWidth="1"/>
    <col min="10996" max="10996" width="3.1640625" style="1" customWidth="1"/>
    <col min="10997" max="10997" width="1.33203125" style="1" customWidth="1"/>
    <col min="10998" max="10998" width="4.6640625" style="1" customWidth="1"/>
    <col min="10999" max="10999" width="42.83203125" style="1" customWidth="1"/>
    <col min="11000" max="11000" width="8.83203125" style="1" customWidth="1"/>
    <col min="11001" max="11002" width="19.83203125" style="1" customWidth="1"/>
    <col min="11003" max="11019" width="9.33203125" style="1" customWidth="1"/>
    <col min="11020" max="11250" width="8.83203125" style="1"/>
    <col min="11251" max="11251" width="4.83203125" style="1" customWidth="1"/>
    <col min="11252" max="11252" width="3.1640625" style="1" customWidth="1"/>
    <col min="11253" max="11253" width="1.33203125" style="1" customWidth="1"/>
    <col min="11254" max="11254" width="4.6640625" style="1" customWidth="1"/>
    <col min="11255" max="11255" width="42.83203125" style="1" customWidth="1"/>
    <col min="11256" max="11256" width="8.83203125" style="1" customWidth="1"/>
    <col min="11257" max="11258" width="19.83203125" style="1" customWidth="1"/>
    <col min="11259" max="11275" width="9.33203125" style="1" customWidth="1"/>
    <col min="11276" max="11506" width="8.83203125" style="1"/>
    <col min="11507" max="11507" width="4.83203125" style="1" customWidth="1"/>
    <col min="11508" max="11508" width="3.1640625" style="1" customWidth="1"/>
    <col min="11509" max="11509" width="1.33203125" style="1" customWidth="1"/>
    <col min="11510" max="11510" width="4.6640625" style="1" customWidth="1"/>
    <col min="11511" max="11511" width="42.83203125" style="1" customWidth="1"/>
    <col min="11512" max="11512" width="8.83203125" style="1" customWidth="1"/>
    <col min="11513" max="11514" width="19.83203125" style="1" customWidth="1"/>
    <col min="11515" max="11531" width="9.33203125" style="1" customWidth="1"/>
    <col min="11532" max="11762" width="8.83203125" style="1"/>
    <col min="11763" max="11763" width="4.83203125" style="1" customWidth="1"/>
    <col min="11764" max="11764" width="3.1640625" style="1" customWidth="1"/>
    <col min="11765" max="11765" width="1.33203125" style="1" customWidth="1"/>
    <col min="11766" max="11766" width="4.6640625" style="1" customWidth="1"/>
    <col min="11767" max="11767" width="42.83203125" style="1" customWidth="1"/>
    <col min="11768" max="11768" width="8.83203125" style="1" customWidth="1"/>
    <col min="11769" max="11770" width="19.83203125" style="1" customWidth="1"/>
    <col min="11771" max="11787" width="9.33203125" style="1" customWidth="1"/>
    <col min="11788" max="12018" width="8.83203125" style="1"/>
    <col min="12019" max="12019" width="4.83203125" style="1" customWidth="1"/>
    <col min="12020" max="12020" width="3.1640625" style="1" customWidth="1"/>
    <col min="12021" max="12021" width="1.33203125" style="1" customWidth="1"/>
    <col min="12022" max="12022" width="4.6640625" style="1" customWidth="1"/>
    <col min="12023" max="12023" width="42.83203125" style="1" customWidth="1"/>
    <col min="12024" max="12024" width="8.83203125" style="1" customWidth="1"/>
    <col min="12025" max="12026" width="19.83203125" style="1" customWidth="1"/>
    <col min="12027" max="12043" width="9.33203125" style="1" customWidth="1"/>
    <col min="12044" max="12274" width="8.83203125" style="1"/>
    <col min="12275" max="12275" width="4.83203125" style="1" customWidth="1"/>
    <col min="12276" max="12276" width="3.1640625" style="1" customWidth="1"/>
    <col min="12277" max="12277" width="1.33203125" style="1" customWidth="1"/>
    <col min="12278" max="12278" width="4.6640625" style="1" customWidth="1"/>
    <col min="12279" max="12279" width="42.83203125" style="1" customWidth="1"/>
    <col min="12280" max="12280" width="8.83203125" style="1" customWidth="1"/>
    <col min="12281" max="12282" width="19.83203125" style="1" customWidth="1"/>
    <col min="12283" max="12299" width="9.33203125" style="1" customWidth="1"/>
    <col min="12300" max="12530" width="8.83203125" style="1"/>
    <col min="12531" max="12531" width="4.83203125" style="1" customWidth="1"/>
    <col min="12532" max="12532" width="3.1640625" style="1" customWidth="1"/>
    <col min="12533" max="12533" width="1.33203125" style="1" customWidth="1"/>
    <col min="12534" max="12534" width="4.6640625" style="1" customWidth="1"/>
    <col min="12535" max="12535" width="42.83203125" style="1" customWidth="1"/>
    <col min="12536" max="12536" width="8.83203125" style="1" customWidth="1"/>
    <col min="12537" max="12538" width="19.83203125" style="1" customWidth="1"/>
    <col min="12539" max="12555" width="9.33203125" style="1" customWidth="1"/>
    <col min="12556" max="12786" width="8.83203125" style="1"/>
    <col min="12787" max="12787" width="4.83203125" style="1" customWidth="1"/>
    <col min="12788" max="12788" width="3.1640625" style="1" customWidth="1"/>
    <col min="12789" max="12789" width="1.33203125" style="1" customWidth="1"/>
    <col min="12790" max="12790" width="4.6640625" style="1" customWidth="1"/>
    <col min="12791" max="12791" width="42.83203125" style="1" customWidth="1"/>
    <col min="12792" max="12792" width="8.83203125" style="1" customWidth="1"/>
    <col min="12793" max="12794" width="19.83203125" style="1" customWidth="1"/>
    <col min="12795" max="12811" width="9.33203125" style="1" customWidth="1"/>
    <col min="12812" max="13042" width="8.83203125" style="1"/>
    <col min="13043" max="13043" width="4.83203125" style="1" customWidth="1"/>
    <col min="13044" max="13044" width="3.1640625" style="1" customWidth="1"/>
    <col min="13045" max="13045" width="1.33203125" style="1" customWidth="1"/>
    <col min="13046" max="13046" width="4.6640625" style="1" customWidth="1"/>
    <col min="13047" max="13047" width="42.83203125" style="1" customWidth="1"/>
    <col min="13048" max="13048" width="8.83203125" style="1" customWidth="1"/>
    <col min="13049" max="13050" width="19.83203125" style="1" customWidth="1"/>
    <col min="13051" max="13067" width="9.33203125" style="1" customWidth="1"/>
    <col min="13068" max="13298" width="8.83203125" style="1"/>
    <col min="13299" max="13299" width="4.83203125" style="1" customWidth="1"/>
    <col min="13300" max="13300" width="3.1640625" style="1" customWidth="1"/>
    <col min="13301" max="13301" width="1.33203125" style="1" customWidth="1"/>
    <col min="13302" max="13302" width="4.6640625" style="1" customWidth="1"/>
    <col min="13303" max="13303" width="42.83203125" style="1" customWidth="1"/>
    <col min="13304" max="13304" width="8.83203125" style="1" customWidth="1"/>
    <col min="13305" max="13306" width="19.83203125" style="1" customWidth="1"/>
    <col min="13307" max="13323" width="9.33203125" style="1" customWidth="1"/>
    <col min="13324" max="13554" width="8.83203125" style="1"/>
    <col min="13555" max="13555" width="4.83203125" style="1" customWidth="1"/>
    <col min="13556" max="13556" width="3.1640625" style="1" customWidth="1"/>
    <col min="13557" max="13557" width="1.33203125" style="1" customWidth="1"/>
    <col min="13558" max="13558" width="4.6640625" style="1" customWidth="1"/>
    <col min="13559" max="13559" width="42.83203125" style="1" customWidth="1"/>
    <col min="13560" max="13560" width="8.83203125" style="1" customWidth="1"/>
    <col min="13561" max="13562" width="19.83203125" style="1" customWidth="1"/>
    <col min="13563" max="13579" width="9.33203125" style="1" customWidth="1"/>
    <col min="13580" max="13810" width="8.83203125" style="1"/>
    <col min="13811" max="13811" width="4.83203125" style="1" customWidth="1"/>
    <col min="13812" max="13812" width="3.1640625" style="1" customWidth="1"/>
    <col min="13813" max="13813" width="1.33203125" style="1" customWidth="1"/>
    <col min="13814" max="13814" width="4.6640625" style="1" customWidth="1"/>
    <col min="13815" max="13815" width="42.83203125" style="1" customWidth="1"/>
    <col min="13816" max="13816" width="8.83203125" style="1" customWidth="1"/>
    <col min="13817" max="13818" width="19.83203125" style="1" customWidth="1"/>
    <col min="13819" max="13835" width="9.33203125" style="1" customWidth="1"/>
    <col min="13836" max="14066" width="8.83203125" style="1"/>
    <col min="14067" max="14067" width="4.83203125" style="1" customWidth="1"/>
    <col min="14068" max="14068" width="3.1640625" style="1" customWidth="1"/>
    <col min="14069" max="14069" width="1.33203125" style="1" customWidth="1"/>
    <col min="14070" max="14070" width="4.6640625" style="1" customWidth="1"/>
    <col min="14071" max="14071" width="42.83203125" style="1" customWidth="1"/>
    <col min="14072" max="14072" width="8.83203125" style="1" customWidth="1"/>
    <col min="14073" max="14074" width="19.83203125" style="1" customWidth="1"/>
    <col min="14075" max="14091" width="9.33203125" style="1" customWidth="1"/>
    <col min="14092" max="14322" width="8.83203125" style="1"/>
    <col min="14323" max="14323" width="4.83203125" style="1" customWidth="1"/>
    <col min="14324" max="14324" width="3.1640625" style="1" customWidth="1"/>
    <col min="14325" max="14325" width="1.33203125" style="1" customWidth="1"/>
    <col min="14326" max="14326" width="4.6640625" style="1" customWidth="1"/>
    <col min="14327" max="14327" width="42.83203125" style="1" customWidth="1"/>
    <col min="14328" max="14328" width="8.83203125" style="1" customWidth="1"/>
    <col min="14329" max="14330" width="19.83203125" style="1" customWidth="1"/>
    <col min="14331" max="14347" width="9.33203125" style="1" customWidth="1"/>
    <col min="14348" max="14578" width="8.83203125" style="1"/>
    <col min="14579" max="14579" width="4.83203125" style="1" customWidth="1"/>
    <col min="14580" max="14580" width="3.1640625" style="1" customWidth="1"/>
    <col min="14581" max="14581" width="1.33203125" style="1" customWidth="1"/>
    <col min="14582" max="14582" width="4.6640625" style="1" customWidth="1"/>
    <col min="14583" max="14583" width="42.83203125" style="1" customWidth="1"/>
    <col min="14584" max="14584" width="8.83203125" style="1" customWidth="1"/>
    <col min="14585" max="14586" width="19.83203125" style="1" customWidth="1"/>
    <col min="14587" max="14603" width="9.33203125" style="1" customWidth="1"/>
    <col min="14604" max="14834" width="8.83203125" style="1"/>
    <col min="14835" max="14835" width="4.83203125" style="1" customWidth="1"/>
    <col min="14836" max="14836" width="3.1640625" style="1" customWidth="1"/>
    <col min="14837" max="14837" width="1.33203125" style="1" customWidth="1"/>
    <col min="14838" max="14838" width="4.6640625" style="1" customWidth="1"/>
    <col min="14839" max="14839" width="42.83203125" style="1" customWidth="1"/>
    <col min="14840" max="14840" width="8.83203125" style="1" customWidth="1"/>
    <col min="14841" max="14842" width="19.83203125" style="1" customWidth="1"/>
    <col min="14843" max="14859" width="9.33203125" style="1" customWidth="1"/>
    <col min="14860" max="15090" width="8.83203125" style="1"/>
    <col min="15091" max="15091" width="4.83203125" style="1" customWidth="1"/>
    <col min="15092" max="15092" width="3.1640625" style="1" customWidth="1"/>
    <col min="15093" max="15093" width="1.33203125" style="1" customWidth="1"/>
    <col min="15094" max="15094" width="4.6640625" style="1" customWidth="1"/>
    <col min="15095" max="15095" width="42.83203125" style="1" customWidth="1"/>
    <col min="15096" max="15096" width="8.83203125" style="1" customWidth="1"/>
    <col min="15097" max="15098" width="19.83203125" style="1" customWidth="1"/>
    <col min="15099" max="15115" width="9.33203125" style="1" customWidth="1"/>
    <col min="15116" max="15346" width="8.83203125" style="1"/>
    <col min="15347" max="15347" width="4.83203125" style="1" customWidth="1"/>
    <col min="15348" max="15348" width="3.1640625" style="1" customWidth="1"/>
    <col min="15349" max="15349" width="1.33203125" style="1" customWidth="1"/>
    <col min="15350" max="15350" width="4.6640625" style="1" customWidth="1"/>
    <col min="15351" max="15351" width="42.83203125" style="1" customWidth="1"/>
    <col min="15352" max="15352" width="8.83203125" style="1" customWidth="1"/>
    <col min="15353" max="15354" width="19.83203125" style="1" customWidth="1"/>
    <col min="15355" max="15371" width="9.33203125" style="1" customWidth="1"/>
    <col min="15372" max="15602" width="8.83203125" style="1"/>
    <col min="15603" max="15603" width="4.83203125" style="1" customWidth="1"/>
    <col min="15604" max="15604" width="3.1640625" style="1" customWidth="1"/>
    <col min="15605" max="15605" width="1.33203125" style="1" customWidth="1"/>
    <col min="15606" max="15606" width="4.6640625" style="1" customWidth="1"/>
    <col min="15607" max="15607" width="42.83203125" style="1" customWidth="1"/>
    <col min="15608" max="15608" width="8.83203125" style="1" customWidth="1"/>
    <col min="15609" max="15610" width="19.83203125" style="1" customWidth="1"/>
    <col min="15611" max="15627" width="9.33203125" style="1" customWidth="1"/>
    <col min="15628" max="15858" width="8.83203125" style="1"/>
    <col min="15859" max="15859" width="4.83203125" style="1" customWidth="1"/>
    <col min="15860" max="15860" width="3.1640625" style="1" customWidth="1"/>
    <col min="15861" max="15861" width="1.33203125" style="1" customWidth="1"/>
    <col min="15862" max="15862" width="4.6640625" style="1" customWidth="1"/>
    <col min="15863" max="15863" width="42.83203125" style="1" customWidth="1"/>
    <col min="15864" max="15864" width="8.83203125" style="1" customWidth="1"/>
    <col min="15865" max="15866" width="19.83203125" style="1" customWidth="1"/>
    <col min="15867" max="15883" width="9.33203125" style="1" customWidth="1"/>
    <col min="15884" max="16114" width="8.83203125" style="1"/>
    <col min="16115" max="16115" width="4.83203125" style="1" customWidth="1"/>
    <col min="16116" max="16116" width="3.1640625" style="1" customWidth="1"/>
    <col min="16117" max="16117" width="1.33203125" style="1" customWidth="1"/>
    <col min="16118" max="16118" width="4.6640625" style="1" customWidth="1"/>
    <col min="16119" max="16119" width="42.83203125" style="1" customWidth="1"/>
    <col min="16120" max="16120" width="8.83203125" style="1" customWidth="1"/>
    <col min="16121" max="16122" width="19.83203125" style="1" customWidth="1"/>
    <col min="16123" max="16139" width="9.33203125" style="1" customWidth="1"/>
    <col min="16140" max="16384" width="8.83203125" style="1"/>
  </cols>
  <sheetData>
    <row r="1" spans="1:11" ht="15.75" x14ac:dyDescent="0.25">
      <c r="A1" s="146" t="s">
        <v>215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s="5" customFormat="1" ht="15.75" x14ac:dyDescent="0.25">
      <c r="A3" s="132" t="s">
        <v>110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1" ht="10.15" customHeight="1" x14ac:dyDescent="0.25">
      <c r="A5" s="147" t="s">
        <v>111</v>
      </c>
      <c r="B5" s="148"/>
      <c r="C5" s="148"/>
      <c r="D5" s="148"/>
      <c r="E5" s="148"/>
      <c r="F5" s="149"/>
      <c r="G5" s="153" t="s">
        <v>3</v>
      </c>
      <c r="H5" s="143">
        <v>2019</v>
      </c>
      <c r="I5" s="143">
        <v>2020</v>
      </c>
      <c r="J5" s="143">
        <v>2021</v>
      </c>
    </row>
    <row r="6" spans="1:11" ht="10.15" customHeight="1" x14ac:dyDescent="0.2">
      <c r="A6" s="150"/>
      <c r="B6" s="151"/>
      <c r="C6" s="151"/>
      <c r="D6" s="151"/>
      <c r="E6" s="151"/>
      <c r="F6" s="152"/>
      <c r="G6" s="154"/>
      <c r="H6" s="155"/>
      <c r="I6" s="155"/>
      <c r="J6" s="155"/>
      <c r="K6" s="64"/>
    </row>
    <row r="7" spans="1:11" x14ac:dyDescent="0.25">
      <c r="A7" s="65" t="s">
        <v>4</v>
      </c>
      <c r="B7" s="66"/>
      <c r="C7" s="67" t="s">
        <v>112</v>
      </c>
      <c r="D7" s="67"/>
      <c r="E7" s="67"/>
      <c r="F7" s="68"/>
      <c r="G7" s="69"/>
      <c r="H7" s="70">
        <f>+H8+H9</f>
        <v>0</v>
      </c>
      <c r="I7" s="70">
        <f t="shared" ref="I7:J7" si="0">+I8+I9</f>
        <v>0</v>
      </c>
      <c r="J7" s="70">
        <f t="shared" si="0"/>
        <v>0</v>
      </c>
      <c r="K7" s="64"/>
    </row>
    <row r="8" spans="1:11" ht="14.45" customHeight="1" x14ac:dyDescent="0.25">
      <c r="A8" s="71"/>
      <c r="B8" s="72" t="s">
        <v>113</v>
      </c>
      <c r="C8" s="64"/>
      <c r="D8" s="156" t="s">
        <v>114</v>
      </c>
      <c r="E8" s="156"/>
      <c r="F8" s="74" t="s">
        <v>115</v>
      </c>
      <c r="G8" s="69">
        <v>7000</v>
      </c>
      <c r="H8" s="75">
        <f>'CR -  WA'!H8+'CR - WB'!H8+'CR - CCC'!H8+'CR - FL'!H8</f>
        <v>0</v>
      </c>
      <c r="I8" s="75">
        <f>'CR -  WA'!I8+'CR - WB'!I8+'CR - CCC'!I8+'CR - FL'!I8</f>
        <v>0</v>
      </c>
      <c r="J8" s="75">
        <f>'CR -  WA'!J8+'CR - WB'!J8+'CR - CCC'!J8+'CR - FL'!J8</f>
        <v>0</v>
      </c>
      <c r="K8" s="64"/>
    </row>
    <row r="9" spans="1:11" ht="30" customHeight="1" x14ac:dyDescent="0.25">
      <c r="A9" s="71"/>
      <c r="B9" s="72" t="s">
        <v>116</v>
      </c>
      <c r="C9" s="64"/>
      <c r="D9" s="157" t="s">
        <v>117</v>
      </c>
      <c r="E9" s="157"/>
      <c r="F9" s="74" t="s">
        <v>118</v>
      </c>
      <c r="G9" s="76">
        <v>7009</v>
      </c>
      <c r="H9" s="75">
        <f>'CR -  WA'!H9+'CR - WB'!H9+'CR - CCC'!H9+'CR - FL'!H9</f>
        <v>0</v>
      </c>
      <c r="I9" s="75">
        <f>'CR -  WA'!I9+'CR - WB'!I9+'CR - CCC'!I9+'CR - FL'!I9</f>
        <v>0</v>
      </c>
      <c r="J9" s="75">
        <f>'CR -  WA'!J9+'CR - WB'!J9+'CR - CCC'!J9+'CR - FL'!J9</f>
        <v>0</v>
      </c>
      <c r="K9" s="64"/>
    </row>
    <row r="10" spans="1:11" x14ac:dyDescent="0.25">
      <c r="A10" s="71" t="s">
        <v>119</v>
      </c>
      <c r="B10" s="72"/>
      <c r="C10" s="64" t="s">
        <v>120</v>
      </c>
      <c r="D10" s="64"/>
      <c r="E10" s="64"/>
      <c r="F10" s="77" t="s">
        <v>115</v>
      </c>
      <c r="G10" s="69">
        <v>701</v>
      </c>
      <c r="H10" s="75">
        <f>'CR -  WA'!H10+'CR - WB'!H10+'CR - CCC'!H10+'CR - FL'!H10</f>
        <v>1493372903.9599998</v>
      </c>
      <c r="I10" s="75">
        <f>'CR -  WA'!I10+'CR - WB'!I10+'CR - CCC'!I10+'CR - FL'!I10</f>
        <v>1833141508.5600002</v>
      </c>
      <c r="J10" s="75">
        <f>'CR -  WA'!J10+'CR - WB'!J10+'CR - CCC'!J10+'CR - FL'!J10</f>
        <v>1961127351.29</v>
      </c>
      <c r="K10" s="64"/>
    </row>
    <row r="11" spans="1:11" x14ac:dyDescent="0.25">
      <c r="A11" s="71" t="s">
        <v>121</v>
      </c>
      <c r="B11" s="72"/>
      <c r="C11" s="64" t="s">
        <v>122</v>
      </c>
      <c r="D11" s="64"/>
      <c r="E11" s="64"/>
      <c r="F11" s="77"/>
      <c r="G11" s="69"/>
      <c r="H11" s="78">
        <f>+H12+H13</f>
        <v>-1311825567.75</v>
      </c>
      <c r="I11" s="78">
        <f t="shared" ref="I11:J11" si="1">+I12+I13</f>
        <v>-1750156760.26</v>
      </c>
      <c r="J11" s="78">
        <f t="shared" si="1"/>
        <v>-1935172379.0399997</v>
      </c>
      <c r="K11" s="64"/>
    </row>
    <row r="12" spans="1:11" ht="14.45" customHeight="1" x14ac:dyDescent="0.25">
      <c r="A12" s="71"/>
      <c r="B12" s="72" t="s">
        <v>113</v>
      </c>
      <c r="C12" s="64"/>
      <c r="D12" s="156" t="s">
        <v>122</v>
      </c>
      <c r="E12" s="156"/>
      <c r="F12" s="74" t="s">
        <v>123</v>
      </c>
      <c r="G12" s="69">
        <v>600</v>
      </c>
      <c r="H12" s="75">
        <f>'CR -  WA'!H12+'CR - WB'!H12+'CR - CCC'!H12+'CR - FL'!H12</f>
        <v>-1311825567.75</v>
      </c>
      <c r="I12" s="75">
        <f>'CR -  WA'!I12+'CR - WB'!I12+'CR - CCC'!I12+'CR - FL'!I12</f>
        <v>-1750156760.26</v>
      </c>
      <c r="J12" s="75">
        <f>'CR -  WA'!J12+'CR - WB'!J12+'CR - CCC'!J12+'CR - FL'!J12</f>
        <v>-1935172379.0399997</v>
      </c>
      <c r="K12" s="64"/>
    </row>
    <row r="13" spans="1:11" ht="45.75" customHeight="1" x14ac:dyDescent="0.25">
      <c r="A13" s="71"/>
      <c r="B13" s="72" t="s">
        <v>116</v>
      </c>
      <c r="C13" s="64"/>
      <c r="D13" s="156" t="s">
        <v>124</v>
      </c>
      <c r="E13" s="156"/>
      <c r="F13" s="74" t="s">
        <v>123</v>
      </c>
      <c r="G13" s="76">
        <v>601</v>
      </c>
      <c r="H13" s="75">
        <f>'CR -  WA'!H13+'CR - WB'!H13+'CR - CCC'!H13+'CR - FL'!H13</f>
        <v>0</v>
      </c>
      <c r="I13" s="75">
        <f>'CR -  WA'!I13+'CR - WB'!I13+'CR - CCC'!I13+'CR - FL'!I13</f>
        <v>0</v>
      </c>
      <c r="J13" s="75">
        <f>'CR -  WA'!J13+'CR - WB'!J13+'CR - CCC'!J13+'CR - FL'!J13</f>
        <v>0</v>
      </c>
      <c r="K13" s="64"/>
    </row>
    <row r="14" spans="1:11" x14ac:dyDescent="0.25">
      <c r="A14" s="71" t="s">
        <v>125</v>
      </c>
      <c r="B14" s="72"/>
      <c r="C14" s="64" t="s">
        <v>126</v>
      </c>
      <c r="D14" s="64"/>
      <c r="E14" s="64"/>
      <c r="F14" s="77" t="s">
        <v>115</v>
      </c>
      <c r="G14" s="79" t="s">
        <v>127</v>
      </c>
      <c r="H14" s="75">
        <f>'CR -  WA'!H14+'CR - WB'!H14+'CR - CCC'!H14+'CR - FL'!H14</f>
        <v>16227.01</v>
      </c>
      <c r="I14" s="75">
        <f>'CR -  WA'!I14+'CR - WB'!I14+'CR - CCC'!I14+'CR - FL'!I14</f>
        <v>12977209.74</v>
      </c>
      <c r="J14" s="75">
        <f>'CR -  WA'!J14+'CR - WB'!J14+'CR - CCC'!J14+'CR - FL'!J14</f>
        <v>52366091.919999994</v>
      </c>
      <c r="K14" s="64"/>
    </row>
    <row r="15" spans="1:11" x14ac:dyDescent="0.25">
      <c r="A15" s="71" t="s">
        <v>128</v>
      </c>
      <c r="B15" s="72"/>
      <c r="C15" s="64" t="s">
        <v>129</v>
      </c>
      <c r="D15" s="64"/>
      <c r="E15" s="64"/>
      <c r="F15" s="77" t="s">
        <v>123</v>
      </c>
      <c r="G15" s="79" t="s">
        <v>130</v>
      </c>
      <c r="H15" s="75">
        <f>'CR -  WA'!H15+'CR - WB'!H15+'CR - CCC'!H15+'CR - FL'!H15</f>
        <v>-181563563.22</v>
      </c>
      <c r="I15" s="75">
        <f>'CR -  WA'!I15+'CR - WB'!I15+'CR - CCC'!I15+'CR - FL'!I15</f>
        <v>-95961958.039999992</v>
      </c>
      <c r="J15" s="75">
        <f>'CR -  WA'!J15+'CR - WB'!J15+'CR - CCC'!J15+'CR - FL'!J15</f>
        <v>-78321064.170000002</v>
      </c>
      <c r="K15" s="64"/>
    </row>
    <row r="16" spans="1:11" ht="5.0999999999999996" customHeight="1" x14ac:dyDescent="0.25">
      <c r="A16" s="71"/>
      <c r="B16" s="72"/>
      <c r="C16" s="64"/>
      <c r="D16" s="64"/>
      <c r="F16" s="77"/>
      <c r="G16" s="69"/>
      <c r="H16" s="80"/>
      <c r="I16" s="80"/>
      <c r="J16" s="80"/>
      <c r="K16" s="64"/>
    </row>
    <row r="17" spans="1:11" x14ac:dyDescent="0.2">
      <c r="A17" s="158" t="s">
        <v>131</v>
      </c>
      <c r="B17" s="159"/>
      <c r="C17" s="159"/>
      <c r="D17" s="159"/>
      <c r="E17" s="159"/>
      <c r="F17" s="81"/>
      <c r="G17" s="82" t="s">
        <v>132</v>
      </c>
      <c r="H17" s="83">
        <f>+H7+H10+H11+H14+H15</f>
        <v>0</v>
      </c>
      <c r="I17" s="83">
        <f t="shared" ref="I17:J17" si="2">+I7+I10+I11+I14+I15</f>
        <v>1.9371509552001953E-7</v>
      </c>
      <c r="J17" s="83">
        <f t="shared" si="2"/>
        <v>2.2351741790771484E-7</v>
      </c>
      <c r="K17" s="64"/>
    </row>
    <row r="18" spans="1:11" x14ac:dyDescent="0.25">
      <c r="H18" s="84"/>
      <c r="I18" s="84"/>
      <c r="J18" s="84"/>
    </row>
    <row r="19" spans="1:11" x14ac:dyDescent="0.2">
      <c r="A19" s="85" t="s">
        <v>133</v>
      </c>
      <c r="B19" s="86"/>
      <c r="C19" s="86"/>
      <c r="D19" s="86"/>
      <c r="E19" s="86"/>
      <c r="F19" s="86"/>
      <c r="G19" s="86"/>
      <c r="H19" s="87"/>
      <c r="I19" s="87"/>
      <c r="J19" s="87"/>
      <c r="K19" s="64"/>
    </row>
    <row r="20" spans="1:11" x14ac:dyDescent="0.25">
      <c r="A20" s="71" t="s">
        <v>134</v>
      </c>
      <c r="B20" s="72"/>
      <c r="C20" s="64" t="s">
        <v>135</v>
      </c>
      <c r="D20" s="73"/>
      <c r="E20" s="73"/>
      <c r="F20" s="88" t="s">
        <v>115</v>
      </c>
      <c r="G20" s="69">
        <v>72</v>
      </c>
      <c r="H20" s="75">
        <f>'CR -  WA'!H20+'CR - WB'!H20+'CR - CCC'!H20+'CR - FL'!H20</f>
        <v>34877017.899999999</v>
      </c>
      <c r="I20" s="75">
        <f>'CR -  WA'!I20+'CR - WB'!I20+'CR - CCC'!I20+'CR - FL'!I20</f>
        <v>32027308.280000001</v>
      </c>
      <c r="J20" s="75">
        <f>'CR -  WA'!J20+'CR - WB'!J20+'CR - CCC'!J20+'CR - FL'!J20</f>
        <v>34111079.990000002</v>
      </c>
      <c r="K20" s="64"/>
    </row>
    <row r="21" spans="1:11" ht="15" customHeight="1" x14ac:dyDescent="0.25">
      <c r="A21" s="71" t="s">
        <v>136</v>
      </c>
      <c r="B21" s="72"/>
      <c r="C21" s="145" t="s">
        <v>137</v>
      </c>
      <c r="D21" s="145"/>
      <c r="E21" s="145"/>
      <c r="F21" s="89" t="s">
        <v>123</v>
      </c>
      <c r="G21" s="69">
        <v>61</v>
      </c>
      <c r="H21" s="75">
        <f>'CR -  WA'!H21+'CR - WB'!H21+'CR - CCC'!H21+'CR - FL'!H21</f>
        <v>-28189468.620000001</v>
      </c>
      <c r="I21" s="75">
        <f>'CR -  WA'!I21+'CR - WB'!I21+'CR - CCC'!I21+'CR - FL'!I21</f>
        <v>-22957460.990000002</v>
      </c>
      <c r="J21" s="75">
        <f>'CR -  WA'!J21+'CR - WB'!J21+'CR - CCC'!J21+'CR - FL'!J21</f>
        <v>-25088426.809999999</v>
      </c>
      <c r="K21" s="64"/>
    </row>
    <row r="22" spans="1:11" ht="18.75" customHeight="1" x14ac:dyDescent="0.25">
      <c r="A22" s="90" t="s">
        <v>138</v>
      </c>
      <c r="B22" s="73"/>
      <c r="C22" s="156" t="s">
        <v>139</v>
      </c>
      <c r="D22" s="156"/>
      <c r="E22" s="156"/>
      <c r="F22" s="88" t="s">
        <v>118</v>
      </c>
      <c r="G22" s="91">
        <v>62</v>
      </c>
      <c r="H22" s="75">
        <f>'CR -  WA'!H22+'CR - WB'!H22+'CR - CCC'!H22+'CR - FL'!H22</f>
        <v>-5171414.99</v>
      </c>
      <c r="I22" s="75">
        <f>'CR -  WA'!I22+'CR - WB'!I22+'CR - CCC'!I22+'CR - FL'!I22</f>
        <v>-5477180.25</v>
      </c>
      <c r="J22" s="75">
        <f>'CR -  WA'!J22+'CR - WB'!J22+'CR - CCC'!J22+'CR - FL'!J22</f>
        <v>-5707401.2399999993</v>
      </c>
      <c r="K22" s="92"/>
    </row>
    <row r="23" spans="1:11" ht="46.9" customHeight="1" x14ac:dyDescent="0.25">
      <c r="A23" s="90" t="s">
        <v>140</v>
      </c>
      <c r="B23" s="73"/>
      <c r="C23" s="156" t="s">
        <v>141</v>
      </c>
      <c r="D23" s="156"/>
      <c r="E23" s="156"/>
      <c r="F23" s="74" t="s">
        <v>123</v>
      </c>
      <c r="G23" s="93" t="s">
        <v>142</v>
      </c>
      <c r="H23" s="75">
        <f>'CR -  WA'!H23+'CR - WB'!H23+'CR - CCC'!H23+'CR - FL'!H23</f>
        <v>-1545885.48</v>
      </c>
      <c r="I23" s="75">
        <f>'CR -  WA'!I23+'CR - WB'!I23+'CR - CCC'!I23+'CR - FL'!I23</f>
        <v>-1939081.58</v>
      </c>
      <c r="J23" s="75">
        <f>'CR -  WA'!J23+'CR - WB'!J23+'CR - CCC'!J23+'CR - FL'!J23</f>
        <v>-1737847.79</v>
      </c>
      <c r="K23" s="92"/>
    </row>
    <row r="24" spans="1:11" ht="30" customHeight="1" x14ac:dyDescent="0.25">
      <c r="A24" s="90" t="s">
        <v>143</v>
      </c>
      <c r="B24" s="73"/>
      <c r="C24" s="156" t="s">
        <v>144</v>
      </c>
      <c r="D24" s="156"/>
      <c r="E24" s="156"/>
      <c r="F24" s="74" t="s">
        <v>118</v>
      </c>
      <c r="G24" s="93" t="s">
        <v>145</v>
      </c>
      <c r="H24" s="75">
        <f>'CR -  WA'!H24+'CR - WB'!H24+'CR - CCC'!H24+'CR - FL'!H24</f>
        <v>-16647.46</v>
      </c>
      <c r="I24" s="75">
        <f>'CR -  WA'!I24+'CR - WB'!I24+'CR - CCC'!I24+'CR - FL'!I24</f>
        <v>-14386.42</v>
      </c>
      <c r="J24" s="75">
        <f>'CR -  WA'!J24+'CR - WB'!J24+'CR - CCC'!J24+'CR - FL'!J24</f>
        <v>-7584.1</v>
      </c>
      <c r="K24" s="92"/>
    </row>
    <row r="25" spans="1:11" x14ac:dyDescent="0.25">
      <c r="A25" s="71" t="s">
        <v>146</v>
      </c>
      <c r="B25" s="72"/>
      <c r="C25" s="145" t="s">
        <v>147</v>
      </c>
      <c r="D25" s="145"/>
      <c r="E25" s="145"/>
      <c r="F25" s="89" t="s">
        <v>118</v>
      </c>
      <c r="G25" s="69" t="s">
        <v>148</v>
      </c>
      <c r="H25" s="75">
        <f>'CR -  WA'!H25+'CR - WB'!H25+'CR - CCC'!H25+'CR - FL'!H25</f>
        <v>0</v>
      </c>
      <c r="I25" s="75">
        <f>'CR -  WA'!I25+'CR - WB'!I25+'CR - CCC'!I25+'CR - FL'!I25</f>
        <v>0</v>
      </c>
      <c r="J25" s="75">
        <f>'CR -  WA'!J25+'CR - WB'!J25+'CR - CCC'!J25+'CR - FL'!J25</f>
        <v>0</v>
      </c>
      <c r="K25" s="64"/>
    </row>
    <row r="26" spans="1:11" x14ac:dyDescent="0.2">
      <c r="A26" s="71" t="s">
        <v>149</v>
      </c>
      <c r="B26" s="72"/>
      <c r="C26" s="160" t="s">
        <v>150</v>
      </c>
      <c r="D26" s="145"/>
      <c r="E26" s="145"/>
      <c r="F26" s="89"/>
      <c r="G26" s="69"/>
      <c r="H26" s="95">
        <f>+H27+H28</f>
        <v>2807248.5500000003</v>
      </c>
      <c r="I26" s="95">
        <f>+I27+I28</f>
        <v>2140463.69</v>
      </c>
      <c r="J26" s="95">
        <f>+J27+J28</f>
        <v>2280098.02</v>
      </c>
      <c r="K26" s="64"/>
    </row>
    <row r="27" spans="1:11" ht="29.25" customHeight="1" x14ac:dyDescent="0.25">
      <c r="A27" s="71"/>
      <c r="B27" s="72" t="s">
        <v>113</v>
      </c>
      <c r="C27" s="64"/>
      <c r="D27" s="156" t="s">
        <v>151</v>
      </c>
      <c r="E27" s="156"/>
      <c r="F27" s="74" t="s">
        <v>115</v>
      </c>
      <c r="G27" s="76" t="s">
        <v>152</v>
      </c>
      <c r="H27" s="75">
        <f>'CR -  WA'!H27+'CR - WB'!H27+'CR - CCC'!H27+'CR - FL'!H27</f>
        <v>19244.02</v>
      </c>
      <c r="I27" s="75">
        <f>'CR -  WA'!I27+'CR - WB'!I27+'CR - CCC'!I27+'CR - FL'!I27</f>
        <v>238043.41999999998</v>
      </c>
      <c r="J27" s="75">
        <f>'CR -  WA'!J27+'CR - WB'!J27+'CR - CCC'!J27+'CR - FL'!J27</f>
        <v>755739</v>
      </c>
      <c r="K27" s="64"/>
    </row>
    <row r="28" spans="1:11" ht="14.45" customHeight="1" x14ac:dyDescent="0.25">
      <c r="A28" s="71"/>
      <c r="B28" s="72" t="s">
        <v>116</v>
      </c>
      <c r="C28" s="64"/>
      <c r="D28" s="156" t="s">
        <v>150</v>
      </c>
      <c r="E28" s="156"/>
      <c r="F28" s="88" t="s">
        <v>115</v>
      </c>
      <c r="G28" s="69">
        <v>74</v>
      </c>
      <c r="H28" s="75">
        <f>'CR -  WA'!H28+'CR - WB'!H28+'CR - CCC'!H28+'CR - FL'!H28</f>
        <v>2788004.5300000003</v>
      </c>
      <c r="I28" s="75">
        <f>'CR -  WA'!I28+'CR - WB'!I28+'CR - CCC'!I28+'CR - FL'!I28</f>
        <v>1902420.27</v>
      </c>
      <c r="J28" s="75">
        <f>'CR -  WA'!J28+'CR - WB'!J28+'CR - CCC'!J28+'CR - FL'!J28</f>
        <v>1524359.02</v>
      </c>
      <c r="K28" s="64"/>
    </row>
    <row r="29" spans="1:11" x14ac:dyDescent="0.25">
      <c r="A29" s="71" t="s">
        <v>153</v>
      </c>
      <c r="B29" s="72"/>
      <c r="C29" s="145" t="s">
        <v>154</v>
      </c>
      <c r="D29" s="145"/>
      <c r="E29" s="145"/>
      <c r="F29" s="89" t="s">
        <v>123</v>
      </c>
      <c r="G29" s="69" t="s">
        <v>155</v>
      </c>
      <c r="H29" s="75">
        <f>'CR -  WA'!H29+'CR - WB'!H29+'CR - CCC'!H29+'CR - FL'!H29</f>
        <v>-52944.68</v>
      </c>
      <c r="I29" s="75">
        <f>'CR -  WA'!I29+'CR - WB'!I29+'CR - CCC'!I29+'CR - FL'!I29</f>
        <v>-150860.38999999998</v>
      </c>
      <c r="J29" s="75">
        <f>'CR -  WA'!J29+'CR - WB'!J29+'CR - CCC'!J29+'CR - FL'!J29</f>
        <v>-206787.61000000002</v>
      </c>
      <c r="K29" s="64"/>
    </row>
    <row r="30" spans="1:11" ht="14.45" customHeight="1" x14ac:dyDescent="0.2">
      <c r="A30" s="71" t="s">
        <v>156</v>
      </c>
      <c r="B30" s="72"/>
      <c r="C30" s="156" t="s">
        <v>157</v>
      </c>
      <c r="D30" s="156"/>
      <c r="E30" s="156"/>
      <c r="F30" s="88"/>
      <c r="G30" s="69"/>
      <c r="H30" s="95">
        <f>SUM(H31:H37)</f>
        <v>0</v>
      </c>
      <c r="I30" s="95">
        <f>SUM(I31:I37)</f>
        <v>3124.75</v>
      </c>
      <c r="J30" s="95">
        <f t="shared" ref="J30" si="3">SUM(J31:J37)</f>
        <v>301864.42</v>
      </c>
      <c r="K30" s="64"/>
    </row>
    <row r="31" spans="1:11" ht="45.75" customHeight="1" x14ac:dyDescent="0.25">
      <c r="A31" s="71"/>
      <c r="B31" s="72" t="s">
        <v>113</v>
      </c>
      <c r="C31" s="64"/>
      <c r="D31" s="156" t="s">
        <v>158</v>
      </c>
      <c r="E31" s="156"/>
      <c r="F31" s="96" t="s">
        <v>115</v>
      </c>
      <c r="G31" s="76">
        <v>760</v>
      </c>
      <c r="H31" s="75">
        <f>'CR -  WA'!H31+'CR - WB'!H31+'CR - CCC'!H31+'CR - FL'!H31</f>
        <v>0</v>
      </c>
      <c r="I31" s="75">
        <f>'CR -  WA'!I31+'CR - WB'!I31+'CR - CCC'!I31+'CR - FL'!I31</f>
        <v>0</v>
      </c>
      <c r="J31" s="75">
        <f>'CR -  WA'!J31+'CR - WB'!J31+'CR - CCC'!J31+'CR - FL'!J31</f>
        <v>0</v>
      </c>
      <c r="K31" s="64"/>
    </row>
    <row r="32" spans="1:11" ht="29.25" customHeight="1" x14ac:dyDescent="0.25">
      <c r="A32" s="71"/>
      <c r="B32" s="72" t="s">
        <v>116</v>
      </c>
      <c r="C32" s="64"/>
      <c r="D32" s="156" t="s">
        <v>159</v>
      </c>
      <c r="E32" s="156"/>
      <c r="F32" s="96" t="s">
        <v>115</v>
      </c>
      <c r="G32" s="76">
        <v>761</v>
      </c>
      <c r="H32" s="75">
        <f>'CR -  WA'!H32+'CR - WB'!H32+'CR - CCC'!H32+'CR - FL'!H32</f>
        <v>0</v>
      </c>
      <c r="I32" s="75">
        <f>'CR -  WA'!I32+'CR - WB'!I32+'CR - CCC'!I32+'CR - FL'!I32</f>
        <v>0</v>
      </c>
      <c r="J32" s="75">
        <f>'CR -  WA'!J32+'CR - WB'!J32+'CR - CCC'!J32+'CR - FL'!J32</f>
        <v>0</v>
      </c>
      <c r="K32" s="64"/>
    </row>
    <row r="33" spans="1:11" ht="30" customHeight="1" x14ac:dyDescent="0.25">
      <c r="A33" s="71"/>
      <c r="B33" s="72" t="s">
        <v>160</v>
      </c>
      <c r="C33" s="64"/>
      <c r="D33" s="156" t="s">
        <v>161</v>
      </c>
      <c r="E33" s="156"/>
      <c r="F33" s="96" t="s">
        <v>115</v>
      </c>
      <c r="G33" s="76">
        <v>762</v>
      </c>
      <c r="H33" s="75">
        <f>'CR -  WA'!H33+'CR - WB'!H33+'CR - CCC'!H33+'CR - FL'!H33</f>
        <v>0</v>
      </c>
      <c r="I33" s="75">
        <f>'CR -  WA'!I33+'CR - WB'!I33+'CR - CCC'!I33+'CR - FL'!I33</f>
        <v>0</v>
      </c>
      <c r="J33" s="75">
        <f>'CR -  WA'!J33+'CR - WB'!J33+'CR - CCC'!J33+'CR - FL'!J33</f>
        <v>0</v>
      </c>
      <c r="K33" s="64"/>
    </row>
    <row r="34" spans="1:11" ht="19.5" customHeight="1" x14ac:dyDescent="0.25">
      <c r="A34" s="71"/>
      <c r="B34" s="72" t="s">
        <v>162</v>
      </c>
      <c r="C34" s="64"/>
      <c r="D34" s="156" t="s">
        <v>163</v>
      </c>
      <c r="E34" s="156"/>
      <c r="F34" s="96" t="s">
        <v>115</v>
      </c>
      <c r="G34" s="76">
        <v>763</v>
      </c>
      <c r="H34" s="75">
        <f>'CR -  WA'!H34+'CR - WB'!H34+'CR - CCC'!H34+'CR - FL'!H34</f>
        <v>0</v>
      </c>
      <c r="I34" s="75">
        <f>'CR -  WA'!I34+'CR - WB'!I34+'CR - CCC'!I34+'CR - FL'!I34</f>
        <v>0</v>
      </c>
      <c r="J34" s="75">
        <f>'CR -  WA'!J34+'CR - WB'!J34+'CR - CCC'!J34+'CR - FL'!J34</f>
        <v>0</v>
      </c>
      <c r="K34" s="64"/>
    </row>
    <row r="35" spans="1:11" ht="14.45" customHeight="1" x14ac:dyDescent="0.25">
      <c r="A35" s="71"/>
      <c r="B35" s="72" t="s">
        <v>164</v>
      </c>
      <c r="C35" s="64"/>
      <c r="D35" s="156" t="s">
        <v>165</v>
      </c>
      <c r="E35" s="156"/>
      <c r="F35" s="96" t="s">
        <v>115</v>
      </c>
      <c r="G35" s="69">
        <v>764</v>
      </c>
      <c r="H35" s="75">
        <f>'CR -  WA'!H35+'CR - WB'!H35+'CR - CCC'!H35+'CR - FL'!H35</f>
        <v>0</v>
      </c>
      <c r="I35" s="75">
        <f>'CR -  WA'!I35+'CR - WB'!I35+'CR - CCC'!I35+'CR - FL'!I35</f>
        <v>0</v>
      </c>
      <c r="J35" s="75">
        <f>'CR -  WA'!J35+'CR - WB'!J35+'CR - CCC'!J35+'CR - FL'!J35</f>
        <v>0</v>
      </c>
      <c r="K35" s="64"/>
    </row>
    <row r="36" spans="1:11" ht="29.25" customHeight="1" x14ac:dyDescent="0.25">
      <c r="A36" s="71"/>
      <c r="B36" s="72" t="s">
        <v>166</v>
      </c>
      <c r="C36" s="64"/>
      <c r="D36" s="156" t="s">
        <v>167</v>
      </c>
      <c r="E36" s="156"/>
      <c r="F36" s="96" t="s">
        <v>115</v>
      </c>
      <c r="G36" s="76">
        <v>765</v>
      </c>
      <c r="H36" s="75">
        <f>'CR -  WA'!H36+'CR - WB'!H36+'CR - CCC'!H36+'CR - FL'!H36</f>
        <v>0</v>
      </c>
      <c r="I36" s="75">
        <f>'CR -  WA'!I36+'CR - WB'!I36+'CR - CCC'!I36+'CR - FL'!I36</f>
        <v>0</v>
      </c>
      <c r="J36" s="75">
        <f>'CR -  WA'!J36+'CR - WB'!J36+'CR - CCC'!J36+'CR - FL'!J36</f>
        <v>0</v>
      </c>
      <c r="K36" s="64"/>
    </row>
    <row r="37" spans="1:11" ht="20.25" customHeight="1" x14ac:dyDescent="0.25">
      <c r="A37" s="71"/>
      <c r="B37" s="72" t="s">
        <v>168</v>
      </c>
      <c r="C37" s="64"/>
      <c r="D37" s="156" t="s">
        <v>169</v>
      </c>
      <c r="E37" s="156"/>
      <c r="F37" s="96" t="s">
        <v>115</v>
      </c>
      <c r="G37" s="69">
        <v>766</v>
      </c>
      <c r="H37" s="75">
        <f>'CR -  WA'!H37+'CR - WB'!H37+'CR - CCC'!H37+'CR - FL'!H37</f>
        <v>0</v>
      </c>
      <c r="I37" s="75">
        <f>'CR -  WA'!I37+'CR - WB'!I37+'CR - CCC'!I37+'CR - FL'!I37</f>
        <v>3124.75</v>
      </c>
      <c r="J37" s="75">
        <f>'CR -  WA'!J37+'CR - WB'!J37+'CR - CCC'!J37+'CR - FL'!J37</f>
        <v>301864.42</v>
      </c>
      <c r="K37" s="64"/>
    </row>
    <row r="38" spans="1:11" ht="14.45" customHeight="1" x14ac:dyDescent="0.25">
      <c r="A38" s="71" t="s">
        <v>170</v>
      </c>
      <c r="B38" s="72"/>
      <c r="C38" s="156" t="s">
        <v>171</v>
      </c>
      <c r="D38" s="156"/>
      <c r="E38" s="156"/>
      <c r="F38" s="88"/>
      <c r="G38" s="69"/>
      <c r="H38" s="95">
        <f>SUM(H39:H43)</f>
        <v>-22193.74</v>
      </c>
      <c r="I38" s="95">
        <f>SUM(I39:I43)</f>
        <v>-4501.33</v>
      </c>
      <c r="J38" s="95">
        <f>SUM(J39:J43)</f>
        <v>-54.180000000000007</v>
      </c>
    </row>
    <row r="39" spans="1:11" ht="48.75" customHeight="1" x14ac:dyDescent="0.25">
      <c r="A39" s="71"/>
      <c r="B39" s="72" t="s">
        <v>113</v>
      </c>
      <c r="C39" s="73"/>
      <c r="D39" s="156" t="s">
        <v>172</v>
      </c>
      <c r="E39" s="156"/>
      <c r="F39" s="74" t="s">
        <v>123</v>
      </c>
      <c r="G39" s="76">
        <v>660</v>
      </c>
      <c r="H39" s="75">
        <f>'CR -  WA'!H39+'CR - WB'!H39+'CR - CCC'!H39+'CR - FL'!H39</f>
        <v>0</v>
      </c>
      <c r="I39" s="75">
        <f>'CR -  WA'!I39+'CR - WB'!I39+'CR - CCC'!I39+'CR - FL'!I39</f>
        <v>0</v>
      </c>
      <c r="J39" s="75">
        <f>'CR -  WA'!J39+'CR - WB'!J39+'CR - CCC'!J39+'CR - FL'!J39</f>
        <v>0</v>
      </c>
    </row>
    <row r="40" spans="1:11" ht="29.45" customHeight="1" x14ac:dyDescent="0.25">
      <c r="A40" s="71"/>
      <c r="B40" s="72" t="s">
        <v>116</v>
      </c>
      <c r="C40" s="73"/>
      <c r="D40" s="156" t="s">
        <v>173</v>
      </c>
      <c r="E40" s="156"/>
      <c r="F40" s="74" t="s">
        <v>123</v>
      </c>
      <c r="G40" s="76">
        <v>661</v>
      </c>
      <c r="H40" s="75">
        <f>'CR -  WA'!H40+'CR - WB'!H40+'CR - CCC'!H40+'CR - FL'!H40</f>
        <v>0</v>
      </c>
      <c r="I40" s="75">
        <f>'CR -  WA'!I40+'CR - WB'!I40+'CR - CCC'!I40+'CR - FL'!I40</f>
        <v>0</v>
      </c>
      <c r="J40" s="75">
        <f>'CR -  WA'!J40+'CR - WB'!J40+'CR - CCC'!J40+'CR - FL'!J40</f>
        <v>0</v>
      </c>
    </row>
    <row r="41" spans="1:11" ht="29.45" customHeight="1" x14ac:dyDescent="0.25">
      <c r="A41" s="71"/>
      <c r="B41" s="72" t="s">
        <v>160</v>
      </c>
      <c r="C41" s="73"/>
      <c r="D41" s="156" t="s">
        <v>174</v>
      </c>
      <c r="E41" s="156"/>
      <c r="F41" s="74" t="s">
        <v>123</v>
      </c>
      <c r="G41" s="76">
        <v>662</v>
      </c>
      <c r="H41" s="75">
        <f>'CR -  WA'!H41+'CR - WB'!H41+'CR - CCC'!H41+'CR - FL'!H41</f>
        <v>0</v>
      </c>
      <c r="I41" s="75">
        <f>'CR -  WA'!I41+'CR - WB'!I41+'CR - CCC'!I41+'CR - FL'!I41</f>
        <v>0</v>
      </c>
      <c r="J41" s="75">
        <f>'CR -  WA'!J41+'CR - WB'!J41+'CR - CCC'!J41+'CR - FL'!J41</f>
        <v>0</v>
      </c>
    </row>
    <row r="42" spans="1:11" ht="14.45" customHeight="1" x14ac:dyDescent="0.25">
      <c r="A42" s="71"/>
      <c r="B42" s="72" t="s">
        <v>162</v>
      </c>
      <c r="C42" s="73"/>
      <c r="D42" s="156" t="s">
        <v>175</v>
      </c>
      <c r="E42" s="156"/>
      <c r="F42" s="74" t="s">
        <v>123</v>
      </c>
      <c r="G42" s="76">
        <v>663</v>
      </c>
      <c r="H42" s="75">
        <f>'CR -  WA'!H42+'CR - WB'!H42+'CR - CCC'!H42+'CR - FL'!H42</f>
        <v>0</v>
      </c>
      <c r="I42" s="75">
        <f>'CR -  WA'!I42+'CR - WB'!I42+'CR - CCC'!I42+'CR - FL'!I42</f>
        <v>0</v>
      </c>
      <c r="J42" s="75">
        <f>'CR -  WA'!J42+'CR - WB'!J42+'CR - CCC'!J42+'CR - FL'!J42</f>
        <v>0</v>
      </c>
    </row>
    <row r="43" spans="1:11" ht="18.75" customHeight="1" x14ac:dyDescent="0.25">
      <c r="A43" s="71"/>
      <c r="B43" s="72" t="s">
        <v>164</v>
      </c>
      <c r="C43" s="73"/>
      <c r="D43" s="156" t="s">
        <v>176</v>
      </c>
      <c r="E43" s="156"/>
      <c r="F43" s="88" t="s">
        <v>123</v>
      </c>
      <c r="G43" s="69">
        <v>666</v>
      </c>
      <c r="H43" s="75">
        <f>'CR -  WA'!H43+'CR - WB'!H43+'CR - CCC'!H43+'CR - FL'!H43</f>
        <v>-22193.74</v>
      </c>
      <c r="I43" s="75">
        <f>'CR -  WA'!I43+'CR - WB'!I43+'CR - CCC'!I43+'CR - FL'!I43</f>
        <v>-4501.33</v>
      </c>
      <c r="J43" s="75">
        <f>'CR -  WA'!J43+'CR - WB'!J43+'CR - CCC'!J43+'CR - FL'!J43</f>
        <v>-54.180000000000007</v>
      </c>
    </row>
    <row r="44" spans="1:11" ht="30.75" customHeight="1" x14ac:dyDescent="0.25">
      <c r="A44" s="71" t="s">
        <v>177</v>
      </c>
      <c r="B44" s="72"/>
      <c r="C44" s="156" t="s">
        <v>178</v>
      </c>
      <c r="D44" s="156"/>
      <c r="E44" s="156"/>
      <c r="F44" s="88"/>
      <c r="G44" s="69"/>
      <c r="H44" s="95">
        <f>+H45+H46</f>
        <v>3.77</v>
      </c>
      <c r="I44" s="95">
        <f t="shared" ref="I44" si="4">+I45+I46</f>
        <v>0</v>
      </c>
      <c r="J44" s="95">
        <f>+J45+J46</f>
        <v>0</v>
      </c>
    </row>
    <row r="45" spans="1:11" ht="14.45" customHeight="1" x14ac:dyDescent="0.25">
      <c r="A45" s="71"/>
      <c r="B45" s="72" t="s">
        <v>113</v>
      </c>
      <c r="C45" s="73"/>
      <c r="D45" s="157" t="s">
        <v>179</v>
      </c>
      <c r="E45" s="157"/>
      <c r="F45" s="74" t="s">
        <v>115</v>
      </c>
      <c r="G45" s="76">
        <v>731</v>
      </c>
      <c r="H45" s="75">
        <f>'CR -  WA'!H45+'CR - WB'!H45+'CR - CCC'!H45+'CR - FL'!H45</f>
        <v>3.77</v>
      </c>
      <c r="I45" s="75">
        <f>'CR -  WA'!I45+'CR - WB'!I45+'CR - CCC'!I45+'CR - FL'!I45</f>
        <v>0</v>
      </c>
      <c r="J45" s="75">
        <f>'CR -  WA'!J45+'CR - WB'!J45+'CR - CCC'!J45+'CR - FL'!J45</f>
        <v>0</v>
      </c>
    </row>
    <row r="46" spans="1:11" ht="14.45" customHeight="1" x14ac:dyDescent="0.25">
      <c r="A46" s="71"/>
      <c r="B46" s="72" t="s">
        <v>116</v>
      </c>
      <c r="C46" s="73"/>
      <c r="D46" s="157" t="s">
        <v>180</v>
      </c>
      <c r="E46" s="157"/>
      <c r="F46" s="74" t="s">
        <v>123</v>
      </c>
      <c r="G46" s="76">
        <v>649</v>
      </c>
      <c r="H46" s="75">
        <f>'CR -  WA'!H46+'CR - WB'!H46+'CR - CCC'!H46+'CR - FL'!H46</f>
        <v>0</v>
      </c>
      <c r="I46" s="75">
        <f>'CR -  WA'!I46+'CR - WB'!I46+'CR - CCC'!I46+'CR - FL'!I46</f>
        <v>0</v>
      </c>
      <c r="J46" s="75">
        <f>'CR -  WA'!J46+'CR - WB'!J46+'CR - CCC'!J46+'CR - FL'!J46</f>
        <v>0</v>
      </c>
    </row>
    <row r="47" spans="1:11" ht="4.9000000000000004" customHeight="1" x14ac:dyDescent="0.25">
      <c r="A47" s="71"/>
      <c r="B47" s="72"/>
      <c r="C47" s="73"/>
      <c r="D47" s="73"/>
      <c r="E47" s="73"/>
      <c r="F47" s="97"/>
      <c r="G47" s="69"/>
      <c r="H47" s="98"/>
      <c r="I47" s="98"/>
      <c r="J47" s="98"/>
    </row>
    <row r="48" spans="1:11" x14ac:dyDescent="0.25">
      <c r="A48" s="158" t="s">
        <v>181</v>
      </c>
      <c r="B48" s="159"/>
      <c r="C48" s="159"/>
      <c r="D48" s="159"/>
      <c r="E48" s="159"/>
      <c r="F48" s="99"/>
      <c r="G48" s="82" t="s">
        <v>182</v>
      </c>
      <c r="H48" s="100">
        <f>+H20+H21+H22+H23+H24+H25+H26+H29+H30+H38+H44</f>
        <v>2685715.2499999972</v>
      </c>
      <c r="I48" s="100">
        <f>+I20+I21+I22+I23+I24+I25+I26+I29+I30+I38+I44</f>
        <v>3627425.7599999988</v>
      </c>
      <c r="J48" s="83">
        <f>+J20+J21+J22+J23+J24+J25+J26+J29+J30+J38+J44</f>
        <v>3944940.7000000039</v>
      </c>
    </row>
    <row r="49" spans="1:21" s="63" customFormat="1" x14ac:dyDescent="0.25">
      <c r="H49" s="84"/>
      <c r="I49" s="84"/>
      <c r="J49" s="84"/>
      <c r="L49" s="108"/>
      <c r="M49" s="1"/>
      <c r="N49" s="1"/>
      <c r="O49" s="1"/>
      <c r="P49" s="1"/>
      <c r="Q49" s="1"/>
      <c r="R49" s="1"/>
      <c r="S49" s="1"/>
      <c r="T49" s="1"/>
      <c r="U49" s="1"/>
    </row>
    <row r="50" spans="1:21" s="63" customFormat="1" x14ac:dyDescent="0.25">
      <c r="A50" s="85" t="s">
        <v>183</v>
      </c>
      <c r="B50" s="86"/>
      <c r="C50" s="86"/>
      <c r="D50" s="86"/>
      <c r="E50" s="86"/>
      <c r="F50" s="86"/>
      <c r="G50" s="86"/>
      <c r="H50" s="87"/>
      <c r="I50" s="87"/>
      <c r="J50" s="87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63" customFormat="1" x14ac:dyDescent="0.25">
      <c r="A51" s="65" t="s">
        <v>184</v>
      </c>
      <c r="B51" s="66"/>
      <c r="C51" s="164" t="s">
        <v>185</v>
      </c>
      <c r="D51" s="164"/>
      <c r="E51" s="164"/>
      <c r="F51" s="101" t="s">
        <v>115</v>
      </c>
      <c r="G51" s="69">
        <v>75</v>
      </c>
      <c r="H51" s="75">
        <f>'CR -  WA'!H51+'CR - WB'!H51+'CR - CCC'!H51+'CR - FL'!H51</f>
        <v>2523.4499999999998</v>
      </c>
      <c r="I51" s="75">
        <f>'CR -  WA'!I51+'CR - WB'!I51+'CR - CCC'!I51+'CR - FL'!I51</f>
        <v>4022.63</v>
      </c>
      <c r="J51" s="75">
        <f>'CR -  WA'!J51+'CR - WB'!J51+'CR - CCC'!J51+'CR - FL'!J51</f>
        <v>505.13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63" customFormat="1" x14ac:dyDescent="0.25">
      <c r="A52" s="71" t="s">
        <v>186</v>
      </c>
      <c r="B52" s="72"/>
      <c r="C52" s="145" t="s">
        <v>187</v>
      </c>
      <c r="D52" s="145"/>
      <c r="E52" s="145"/>
      <c r="F52" s="89" t="s">
        <v>118</v>
      </c>
      <c r="G52" s="69">
        <v>65</v>
      </c>
      <c r="H52" s="75">
        <f>'CR -  WA'!H52+'CR - WB'!H52+'CR - CCC'!H52+'CR - FL'!H52</f>
        <v>-2594.85</v>
      </c>
      <c r="I52" s="75">
        <f>'CR -  WA'!I52+'CR - WB'!I52+'CR - CCC'!I52+'CR - FL'!I52</f>
        <v>-462738.64</v>
      </c>
      <c r="J52" s="75">
        <f>'CR -  WA'!J52+'CR - WB'!J52+'CR - CCC'!J52+'CR - FL'!J52</f>
        <v>-402345.13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63" customFormat="1" x14ac:dyDescent="0.25">
      <c r="A53" s="71" t="s">
        <v>188</v>
      </c>
      <c r="B53" s="72"/>
      <c r="C53" s="72" t="s">
        <v>189</v>
      </c>
      <c r="D53" s="72"/>
      <c r="E53" s="72"/>
      <c r="F53" s="89" t="s">
        <v>115</v>
      </c>
      <c r="G53" s="69">
        <v>769</v>
      </c>
      <c r="H53" s="75">
        <f>'CR -  WA'!H53+'CR - WB'!H53+'CR - CCC'!H53+'CR - FL'!H53</f>
        <v>0.02</v>
      </c>
      <c r="I53" s="75">
        <f>'CR -  WA'!I53+'CR - WB'!I53+'CR - CCC'!I53+'CR - FL'!I53</f>
        <v>9.52</v>
      </c>
      <c r="J53" s="75">
        <f>'CR -  WA'!J53+'CR - WB'!J53+'CR - CCC'!J53+'CR - FL'!J53</f>
        <v>2.67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63" customFormat="1" x14ac:dyDescent="0.25">
      <c r="A54" s="71" t="s">
        <v>190</v>
      </c>
      <c r="B54" s="72"/>
      <c r="C54" s="72" t="s">
        <v>191</v>
      </c>
      <c r="D54" s="72"/>
      <c r="E54" s="72"/>
      <c r="F54" s="89" t="s">
        <v>123</v>
      </c>
      <c r="G54" s="69">
        <v>669</v>
      </c>
      <c r="H54" s="75">
        <f>'CR -  WA'!H54+'CR - WB'!H54+'CR - CCC'!H54+'CR - FL'!H54</f>
        <v>0</v>
      </c>
      <c r="I54" s="75">
        <f>'CR -  WA'!I54+'CR - WB'!I54+'CR - CCC'!I54+'CR - FL'!I54</f>
        <v>-1.1499999999999999</v>
      </c>
      <c r="J54" s="75">
        <f>'CR -  WA'!J54+'CR - WB'!J54+'CR - CCC'!J54+'CR - FL'!J54</f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63" customFormat="1" ht="4.9000000000000004" customHeight="1" x14ac:dyDescent="0.25">
      <c r="A55" s="71"/>
      <c r="B55" s="72"/>
      <c r="C55" s="72"/>
      <c r="D55" s="72"/>
      <c r="E55" s="72"/>
      <c r="F55" s="89"/>
      <c r="G55" s="69"/>
      <c r="H55" s="95"/>
      <c r="I55" s="95"/>
      <c r="J55" s="95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63" customFormat="1" x14ac:dyDescent="0.25">
      <c r="A56" s="158" t="s">
        <v>192</v>
      </c>
      <c r="B56" s="159"/>
      <c r="C56" s="159"/>
      <c r="D56" s="159"/>
      <c r="E56" s="159"/>
      <c r="F56" s="81"/>
      <c r="G56" s="82" t="s">
        <v>193</v>
      </c>
      <c r="H56" s="83">
        <f>SUM(H51:H54)</f>
        <v>-71.380000000000095</v>
      </c>
      <c r="I56" s="83">
        <f t="shared" ref="I56" si="5">SUM(I51:I54)</f>
        <v>-458707.64</v>
      </c>
      <c r="J56" s="83">
        <f>SUM(J51:J54)</f>
        <v>-401837.33</v>
      </c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63" customFormat="1" x14ac:dyDescent="0.25">
      <c r="H57" s="84"/>
      <c r="I57" s="84"/>
      <c r="J57" s="8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63" customFormat="1" x14ac:dyDescent="0.25">
      <c r="A58" s="85" t="s">
        <v>194</v>
      </c>
      <c r="B58" s="86"/>
      <c r="C58" s="86"/>
      <c r="D58" s="86"/>
      <c r="E58" s="86"/>
      <c r="F58" s="86"/>
      <c r="G58" s="86"/>
      <c r="H58" s="87"/>
      <c r="I58" s="87"/>
      <c r="J58" s="87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63" customFormat="1" x14ac:dyDescent="0.25">
      <c r="A59" s="65"/>
      <c r="B59" s="66" t="s">
        <v>131</v>
      </c>
      <c r="C59" s="67"/>
      <c r="D59" s="67"/>
      <c r="E59" s="67"/>
      <c r="F59" s="102"/>
      <c r="G59" s="69"/>
      <c r="H59" s="95">
        <f>+H17</f>
        <v>0</v>
      </c>
      <c r="I59" s="95">
        <f>+I17</f>
        <v>1.9371509552001953E-7</v>
      </c>
      <c r="J59" s="95">
        <f>+J17</f>
        <v>2.2351741790771484E-7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63" customFormat="1" x14ac:dyDescent="0.25">
      <c r="A60" s="71"/>
      <c r="B60" s="72" t="s">
        <v>181</v>
      </c>
      <c r="C60" s="64"/>
      <c r="D60" s="64"/>
      <c r="E60" s="64"/>
      <c r="F60" s="103"/>
      <c r="G60" s="69"/>
      <c r="H60" s="95">
        <f>+H48</f>
        <v>2685715.2499999972</v>
      </c>
      <c r="I60" s="95">
        <f>+I48</f>
        <v>3627425.7599999988</v>
      </c>
      <c r="J60" s="95">
        <f>+J48</f>
        <v>3944940.7000000039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63" customFormat="1" x14ac:dyDescent="0.25">
      <c r="A61" s="71"/>
      <c r="B61" s="72" t="s">
        <v>192</v>
      </c>
      <c r="C61" s="64"/>
      <c r="D61" s="64"/>
      <c r="E61" s="64"/>
      <c r="F61" s="103"/>
      <c r="G61" s="69"/>
      <c r="H61" s="95">
        <f>+H56</f>
        <v>-71.380000000000095</v>
      </c>
      <c r="I61" s="95">
        <f>+I56</f>
        <v>-458707.64</v>
      </c>
      <c r="J61" s="95">
        <f>+J56</f>
        <v>-401837.33</v>
      </c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63" customFormat="1" x14ac:dyDescent="0.25">
      <c r="A62" s="158" t="s">
        <v>195</v>
      </c>
      <c r="B62" s="159"/>
      <c r="C62" s="159"/>
      <c r="D62" s="159"/>
      <c r="E62" s="159"/>
      <c r="F62" s="99"/>
      <c r="G62" s="82"/>
      <c r="H62" s="83">
        <f>SUM(H59:H61)</f>
        <v>2685643.8699999973</v>
      </c>
      <c r="I62" s="83">
        <f>SUM(I59:I61)</f>
        <v>3168718.1200001924</v>
      </c>
      <c r="J62" s="83">
        <f>SUM(J59:J61)</f>
        <v>3543103.3700002274</v>
      </c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63" customFormat="1" x14ac:dyDescent="0.25">
      <c r="H63" s="84"/>
      <c r="I63" s="84"/>
      <c r="J63" s="8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63" customFormat="1" ht="14.45" customHeight="1" x14ac:dyDescent="0.25">
      <c r="A64" s="161" t="s">
        <v>196</v>
      </c>
      <c r="B64" s="162"/>
      <c r="C64" s="162"/>
      <c r="D64" s="162"/>
      <c r="E64" s="162"/>
      <c r="F64" s="162"/>
      <c r="G64" s="162"/>
      <c r="H64" s="87"/>
      <c r="I64" s="87"/>
      <c r="J64" s="87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63" customFormat="1" ht="14.45" customHeight="1" x14ac:dyDescent="0.25">
      <c r="A65" s="65" t="s">
        <v>113</v>
      </c>
      <c r="B65" s="163" t="s">
        <v>197</v>
      </c>
      <c r="C65" s="163"/>
      <c r="D65" s="163"/>
      <c r="E65" s="163"/>
      <c r="F65" s="104"/>
      <c r="G65" s="69"/>
      <c r="H65" s="75">
        <f>'CR -  WA'!H65+'CR - WB'!H65+'CR - CCC'!H65+'CR - FL'!H65</f>
        <v>0</v>
      </c>
      <c r="I65" s="75">
        <f>'CR -  WA'!I65+'CR - WB'!I65+'CR - CCC'!I65+'CR - FL'!I65</f>
        <v>2685643.870000002</v>
      </c>
      <c r="J65" s="75">
        <f>'CR -  WA'!J65+'CR - WB'!J65+'CR - CCC'!J65+'CR - FL'!J65</f>
        <v>5854361.9899998885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63" customFormat="1" ht="14.45" customHeight="1" x14ac:dyDescent="0.25">
      <c r="A66" s="71" t="s">
        <v>116</v>
      </c>
      <c r="B66" s="156" t="s">
        <v>198</v>
      </c>
      <c r="C66" s="156"/>
      <c r="D66" s="156"/>
      <c r="E66" s="156"/>
      <c r="F66" s="97"/>
      <c r="G66" s="69"/>
      <c r="H66" s="95">
        <f>+H62</f>
        <v>2685643.8699999973</v>
      </c>
      <c r="I66" s="95">
        <f>+I62</f>
        <v>3168718.1200001924</v>
      </c>
      <c r="J66" s="95">
        <f>+J62</f>
        <v>3543103.3700002274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63" customFormat="1" ht="18" customHeight="1" x14ac:dyDescent="0.25">
      <c r="A67" s="85" t="s">
        <v>160</v>
      </c>
      <c r="B67" s="162" t="s">
        <v>199</v>
      </c>
      <c r="C67" s="162"/>
      <c r="D67" s="162"/>
      <c r="E67" s="162"/>
      <c r="F67" s="106"/>
      <c r="G67" s="82" t="s">
        <v>200</v>
      </c>
      <c r="H67" s="107">
        <f>+H65+H66</f>
        <v>2685643.8699999973</v>
      </c>
      <c r="I67" s="107">
        <f>+I65+I66</f>
        <v>5854361.9900001939</v>
      </c>
      <c r="J67" s="107">
        <f>+J65+J66</f>
        <v>9397465.3600001149</v>
      </c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customHeight="1" x14ac:dyDescent="0.25">
      <c r="A68" s="166" t="s">
        <v>222</v>
      </c>
      <c r="B68" s="166"/>
      <c r="C68" s="166"/>
      <c r="D68" s="166"/>
      <c r="E68" s="166"/>
      <c r="F68" s="166"/>
      <c r="G68" s="166"/>
      <c r="H68" s="167"/>
      <c r="I68" s="166"/>
      <c r="J68" s="166"/>
    </row>
    <row r="69" spans="1:21" ht="15" customHeight="1" x14ac:dyDescent="0.25">
      <c r="A69" s="166" t="s">
        <v>221</v>
      </c>
      <c r="B69" s="166"/>
      <c r="C69" s="166"/>
      <c r="D69" s="166"/>
      <c r="E69" s="166"/>
      <c r="F69" s="166"/>
      <c r="G69" s="166"/>
      <c r="H69" s="167"/>
      <c r="I69" s="167"/>
      <c r="J69" s="167"/>
    </row>
    <row r="70" spans="1:21" ht="15" customHeight="1" x14ac:dyDescent="0.25">
      <c r="A70" s="166" t="s">
        <v>223</v>
      </c>
      <c r="B70" s="166"/>
      <c r="C70" s="166"/>
      <c r="D70" s="166"/>
      <c r="E70" s="166"/>
      <c r="F70" s="166"/>
      <c r="G70" s="166"/>
      <c r="H70" s="166"/>
      <c r="I70" s="166"/>
      <c r="J70" s="166"/>
    </row>
  </sheetData>
  <mergeCells count="47">
    <mergeCell ref="A64:G64"/>
    <mergeCell ref="B65:E65"/>
    <mergeCell ref="B66:E66"/>
    <mergeCell ref="B67:E67"/>
    <mergeCell ref="D46:E46"/>
    <mergeCell ref="A48:E48"/>
    <mergeCell ref="C51:E51"/>
    <mergeCell ref="C52:E52"/>
    <mergeCell ref="A56:E56"/>
    <mergeCell ref="A62:E62"/>
    <mergeCell ref="D45:E45"/>
    <mergeCell ref="D34:E34"/>
    <mergeCell ref="D35:E35"/>
    <mergeCell ref="D36:E36"/>
    <mergeCell ref="D37:E37"/>
    <mergeCell ref="C38:E38"/>
    <mergeCell ref="D39:E39"/>
    <mergeCell ref="D40:E40"/>
    <mergeCell ref="D41:E41"/>
    <mergeCell ref="D42:E42"/>
    <mergeCell ref="D43:E43"/>
    <mergeCell ref="C44:E44"/>
    <mergeCell ref="D33:E33"/>
    <mergeCell ref="C22:E22"/>
    <mergeCell ref="C23:E23"/>
    <mergeCell ref="C24:E24"/>
    <mergeCell ref="C25:E25"/>
    <mergeCell ref="C26:E26"/>
    <mergeCell ref="D27:E27"/>
    <mergeCell ref="D28:E28"/>
    <mergeCell ref="C29:E29"/>
    <mergeCell ref="C30:E30"/>
    <mergeCell ref="D31:E31"/>
    <mergeCell ref="D32:E32"/>
    <mergeCell ref="C21:E21"/>
    <mergeCell ref="A1:J1"/>
    <mergeCell ref="A3:J3"/>
    <mergeCell ref="A5:F6"/>
    <mergeCell ref="G5:G6"/>
    <mergeCell ref="H5:H6"/>
    <mergeCell ref="I5:I6"/>
    <mergeCell ref="J5:J6"/>
    <mergeCell ref="D8:E8"/>
    <mergeCell ref="D9:E9"/>
    <mergeCell ref="D12:E12"/>
    <mergeCell ref="D13:E13"/>
    <mergeCell ref="A17:E17"/>
  </mergeCells>
  <printOptions horizontalCentered="1"/>
  <pageMargins left="0.43307086614173229" right="0.27559055118110237" top="0.41" bottom="0.35433070866141736" header="0.31496062992125984" footer="0.23622047244094491"/>
  <pageSetup paperSize="9" scale="90" orientation="landscape" r:id="rId1"/>
  <headerFooter>
    <oddFooter>&amp;C&amp;"Calibri,Standaard"&amp;P/&amp;N&amp;R&amp;"Calibri,Standaard"&amp;A</oddFooter>
  </headerFooter>
  <rowBreaks count="2" manualBreakCount="2">
    <brk id="29" max="16383" man="1"/>
    <brk id="5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8C2B-2691-44ED-8223-5329C243790A}">
  <dimension ref="A1:U67"/>
  <sheetViews>
    <sheetView showGridLines="0" tabSelected="1" zoomScaleNormal="100" workbookViewId="0">
      <selection activeCell="C44" sqref="C44:E44"/>
    </sheetView>
  </sheetViews>
  <sheetFormatPr defaultRowHeight="15" x14ac:dyDescent="0.25"/>
  <cols>
    <col min="1" max="1" width="4.83203125" style="63" customWidth="1"/>
    <col min="2" max="2" width="3.1640625" style="63" customWidth="1"/>
    <col min="3" max="3" width="1.33203125" style="63" customWidth="1"/>
    <col min="4" max="4" width="4.6640625" style="63" customWidth="1"/>
    <col min="5" max="5" width="39.1640625" style="63" customWidth="1"/>
    <col min="6" max="6" width="6.5" style="63" customWidth="1"/>
    <col min="7" max="7" width="10.33203125" style="63" customWidth="1"/>
    <col min="8" max="10" width="18.83203125" style="63" customWidth="1"/>
    <col min="11" max="11" width="9.33203125" style="63" customWidth="1"/>
    <col min="12" max="242" width="8.83203125" style="1"/>
    <col min="243" max="243" width="4.83203125" style="1" customWidth="1"/>
    <col min="244" max="244" width="3.1640625" style="1" customWidth="1"/>
    <col min="245" max="245" width="1.33203125" style="1" customWidth="1"/>
    <col min="246" max="246" width="4.6640625" style="1" customWidth="1"/>
    <col min="247" max="247" width="42.83203125" style="1" customWidth="1"/>
    <col min="248" max="248" width="8.83203125" style="1" customWidth="1"/>
    <col min="249" max="250" width="19.83203125" style="1" customWidth="1"/>
    <col min="251" max="267" width="9.33203125" style="1" customWidth="1"/>
    <col min="268" max="498" width="8.83203125" style="1"/>
    <col min="499" max="499" width="4.83203125" style="1" customWidth="1"/>
    <col min="500" max="500" width="3.1640625" style="1" customWidth="1"/>
    <col min="501" max="501" width="1.33203125" style="1" customWidth="1"/>
    <col min="502" max="502" width="4.6640625" style="1" customWidth="1"/>
    <col min="503" max="503" width="42.83203125" style="1" customWidth="1"/>
    <col min="504" max="504" width="8.83203125" style="1" customWidth="1"/>
    <col min="505" max="506" width="19.83203125" style="1" customWidth="1"/>
    <col min="507" max="523" width="9.33203125" style="1" customWidth="1"/>
    <col min="524" max="754" width="8.83203125" style="1"/>
    <col min="755" max="755" width="4.83203125" style="1" customWidth="1"/>
    <col min="756" max="756" width="3.1640625" style="1" customWidth="1"/>
    <col min="757" max="757" width="1.33203125" style="1" customWidth="1"/>
    <col min="758" max="758" width="4.6640625" style="1" customWidth="1"/>
    <col min="759" max="759" width="42.83203125" style="1" customWidth="1"/>
    <col min="760" max="760" width="8.83203125" style="1" customWidth="1"/>
    <col min="761" max="762" width="19.83203125" style="1" customWidth="1"/>
    <col min="763" max="779" width="9.33203125" style="1" customWidth="1"/>
    <col min="780" max="1010" width="8.83203125" style="1"/>
    <col min="1011" max="1011" width="4.83203125" style="1" customWidth="1"/>
    <col min="1012" max="1012" width="3.1640625" style="1" customWidth="1"/>
    <col min="1013" max="1013" width="1.33203125" style="1" customWidth="1"/>
    <col min="1014" max="1014" width="4.6640625" style="1" customWidth="1"/>
    <col min="1015" max="1015" width="42.83203125" style="1" customWidth="1"/>
    <col min="1016" max="1016" width="8.83203125" style="1" customWidth="1"/>
    <col min="1017" max="1018" width="19.83203125" style="1" customWidth="1"/>
    <col min="1019" max="1035" width="9.33203125" style="1" customWidth="1"/>
    <col min="1036" max="1266" width="8.83203125" style="1"/>
    <col min="1267" max="1267" width="4.83203125" style="1" customWidth="1"/>
    <col min="1268" max="1268" width="3.1640625" style="1" customWidth="1"/>
    <col min="1269" max="1269" width="1.33203125" style="1" customWidth="1"/>
    <col min="1270" max="1270" width="4.6640625" style="1" customWidth="1"/>
    <col min="1271" max="1271" width="42.83203125" style="1" customWidth="1"/>
    <col min="1272" max="1272" width="8.83203125" style="1" customWidth="1"/>
    <col min="1273" max="1274" width="19.83203125" style="1" customWidth="1"/>
    <col min="1275" max="1291" width="9.33203125" style="1" customWidth="1"/>
    <col min="1292" max="1522" width="8.83203125" style="1"/>
    <col min="1523" max="1523" width="4.83203125" style="1" customWidth="1"/>
    <col min="1524" max="1524" width="3.1640625" style="1" customWidth="1"/>
    <col min="1525" max="1525" width="1.33203125" style="1" customWidth="1"/>
    <col min="1526" max="1526" width="4.6640625" style="1" customWidth="1"/>
    <col min="1527" max="1527" width="42.83203125" style="1" customWidth="1"/>
    <col min="1528" max="1528" width="8.83203125" style="1" customWidth="1"/>
    <col min="1529" max="1530" width="19.83203125" style="1" customWidth="1"/>
    <col min="1531" max="1547" width="9.33203125" style="1" customWidth="1"/>
    <col min="1548" max="1778" width="8.83203125" style="1"/>
    <col min="1779" max="1779" width="4.83203125" style="1" customWidth="1"/>
    <col min="1780" max="1780" width="3.1640625" style="1" customWidth="1"/>
    <col min="1781" max="1781" width="1.33203125" style="1" customWidth="1"/>
    <col min="1782" max="1782" width="4.6640625" style="1" customWidth="1"/>
    <col min="1783" max="1783" width="42.83203125" style="1" customWidth="1"/>
    <col min="1784" max="1784" width="8.83203125" style="1" customWidth="1"/>
    <col min="1785" max="1786" width="19.83203125" style="1" customWidth="1"/>
    <col min="1787" max="1803" width="9.33203125" style="1" customWidth="1"/>
    <col min="1804" max="2034" width="8.83203125" style="1"/>
    <col min="2035" max="2035" width="4.83203125" style="1" customWidth="1"/>
    <col min="2036" max="2036" width="3.1640625" style="1" customWidth="1"/>
    <col min="2037" max="2037" width="1.33203125" style="1" customWidth="1"/>
    <col min="2038" max="2038" width="4.6640625" style="1" customWidth="1"/>
    <col min="2039" max="2039" width="42.83203125" style="1" customWidth="1"/>
    <col min="2040" max="2040" width="8.83203125" style="1" customWidth="1"/>
    <col min="2041" max="2042" width="19.83203125" style="1" customWidth="1"/>
    <col min="2043" max="2059" width="9.33203125" style="1" customWidth="1"/>
    <col min="2060" max="2290" width="8.83203125" style="1"/>
    <col min="2291" max="2291" width="4.83203125" style="1" customWidth="1"/>
    <col min="2292" max="2292" width="3.1640625" style="1" customWidth="1"/>
    <col min="2293" max="2293" width="1.33203125" style="1" customWidth="1"/>
    <col min="2294" max="2294" width="4.6640625" style="1" customWidth="1"/>
    <col min="2295" max="2295" width="42.83203125" style="1" customWidth="1"/>
    <col min="2296" max="2296" width="8.83203125" style="1" customWidth="1"/>
    <col min="2297" max="2298" width="19.83203125" style="1" customWidth="1"/>
    <col min="2299" max="2315" width="9.33203125" style="1" customWidth="1"/>
    <col min="2316" max="2546" width="8.83203125" style="1"/>
    <col min="2547" max="2547" width="4.83203125" style="1" customWidth="1"/>
    <col min="2548" max="2548" width="3.1640625" style="1" customWidth="1"/>
    <col min="2549" max="2549" width="1.33203125" style="1" customWidth="1"/>
    <col min="2550" max="2550" width="4.6640625" style="1" customWidth="1"/>
    <col min="2551" max="2551" width="42.83203125" style="1" customWidth="1"/>
    <col min="2552" max="2552" width="8.83203125" style="1" customWidth="1"/>
    <col min="2553" max="2554" width="19.83203125" style="1" customWidth="1"/>
    <col min="2555" max="2571" width="9.33203125" style="1" customWidth="1"/>
    <col min="2572" max="2802" width="8.83203125" style="1"/>
    <col min="2803" max="2803" width="4.83203125" style="1" customWidth="1"/>
    <col min="2804" max="2804" width="3.1640625" style="1" customWidth="1"/>
    <col min="2805" max="2805" width="1.33203125" style="1" customWidth="1"/>
    <col min="2806" max="2806" width="4.6640625" style="1" customWidth="1"/>
    <col min="2807" max="2807" width="42.83203125" style="1" customWidth="1"/>
    <col min="2808" max="2808" width="8.83203125" style="1" customWidth="1"/>
    <col min="2809" max="2810" width="19.83203125" style="1" customWidth="1"/>
    <col min="2811" max="2827" width="9.33203125" style="1" customWidth="1"/>
    <col min="2828" max="3058" width="8.83203125" style="1"/>
    <col min="3059" max="3059" width="4.83203125" style="1" customWidth="1"/>
    <col min="3060" max="3060" width="3.1640625" style="1" customWidth="1"/>
    <col min="3061" max="3061" width="1.33203125" style="1" customWidth="1"/>
    <col min="3062" max="3062" width="4.6640625" style="1" customWidth="1"/>
    <col min="3063" max="3063" width="42.83203125" style="1" customWidth="1"/>
    <col min="3064" max="3064" width="8.83203125" style="1" customWidth="1"/>
    <col min="3065" max="3066" width="19.83203125" style="1" customWidth="1"/>
    <col min="3067" max="3083" width="9.33203125" style="1" customWidth="1"/>
    <col min="3084" max="3314" width="8.83203125" style="1"/>
    <col min="3315" max="3315" width="4.83203125" style="1" customWidth="1"/>
    <col min="3316" max="3316" width="3.1640625" style="1" customWidth="1"/>
    <col min="3317" max="3317" width="1.33203125" style="1" customWidth="1"/>
    <col min="3318" max="3318" width="4.6640625" style="1" customWidth="1"/>
    <col min="3319" max="3319" width="42.83203125" style="1" customWidth="1"/>
    <col min="3320" max="3320" width="8.83203125" style="1" customWidth="1"/>
    <col min="3321" max="3322" width="19.83203125" style="1" customWidth="1"/>
    <col min="3323" max="3339" width="9.33203125" style="1" customWidth="1"/>
    <col min="3340" max="3570" width="8.83203125" style="1"/>
    <col min="3571" max="3571" width="4.83203125" style="1" customWidth="1"/>
    <col min="3572" max="3572" width="3.1640625" style="1" customWidth="1"/>
    <col min="3573" max="3573" width="1.33203125" style="1" customWidth="1"/>
    <col min="3574" max="3574" width="4.6640625" style="1" customWidth="1"/>
    <col min="3575" max="3575" width="42.83203125" style="1" customWidth="1"/>
    <col min="3576" max="3576" width="8.83203125" style="1" customWidth="1"/>
    <col min="3577" max="3578" width="19.83203125" style="1" customWidth="1"/>
    <col min="3579" max="3595" width="9.33203125" style="1" customWidth="1"/>
    <col min="3596" max="3826" width="8.83203125" style="1"/>
    <col min="3827" max="3827" width="4.83203125" style="1" customWidth="1"/>
    <col min="3828" max="3828" width="3.1640625" style="1" customWidth="1"/>
    <col min="3829" max="3829" width="1.33203125" style="1" customWidth="1"/>
    <col min="3830" max="3830" width="4.6640625" style="1" customWidth="1"/>
    <col min="3831" max="3831" width="42.83203125" style="1" customWidth="1"/>
    <col min="3832" max="3832" width="8.83203125" style="1" customWidth="1"/>
    <col min="3833" max="3834" width="19.83203125" style="1" customWidth="1"/>
    <col min="3835" max="3851" width="9.33203125" style="1" customWidth="1"/>
    <col min="3852" max="4082" width="8.83203125" style="1"/>
    <col min="4083" max="4083" width="4.83203125" style="1" customWidth="1"/>
    <col min="4084" max="4084" width="3.1640625" style="1" customWidth="1"/>
    <col min="4085" max="4085" width="1.33203125" style="1" customWidth="1"/>
    <col min="4086" max="4086" width="4.6640625" style="1" customWidth="1"/>
    <col min="4087" max="4087" width="42.83203125" style="1" customWidth="1"/>
    <col min="4088" max="4088" width="8.83203125" style="1" customWidth="1"/>
    <col min="4089" max="4090" width="19.83203125" style="1" customWidth="1"/>
    <col min="4091" max="4107" width="9.33203125" style="1" customWidth="1"/>
    <col min="4108" max="4338" width="8.83203125" style="1"/>
    <col min="4339" max="4339" width="4.83203125" style="1" customWidth="1"/>
    <col min="4340" max="4340" width="3.1640625" style="1" customWidth="1"/>
    <col min="4341" max="4341" width="1.33203125" style="1" customWidth="1"/>
    <col min="4342" max="4342" width="4.6640625" style="1" customWidth="1"/>
    <col min="4343" max="4343" width="42.83203125" style="1" customWidth="1"/>
    <col min="4344" max="4344" width="8.83203125" style="1" customWidth="1"/>
    <col min="4345" max="4346" width="19.83203125" style="1" customWidth="1"/>
    <col min="4347" max="4363" width="9.33203125" style="1" customWidth="1"/>
    <col min="4364" max="4594" width="8.83203125" style="1"/>
    <col min="4595" max="4595" width="4.83203125" style="1" customWidth="1"/>
    <col min="4596" max="4596" width="3.1640625" style="1" customWidth="1"/>
    <col min="4597" max="4597" width="1.33203125" style="1" customWidth="1"/>
    <col min="4598" max="4598" width="4.6640625" style="1" customWidth="1"/>
    <col min="4599" max="4599" width="42.83203125" style="1" customWidth="1"/>
    <col min="4600" max="4600" width="8.83203125" style="1" customWidth="1"/>
    <col min="4601" max="4602" width="19.83203125" style="1" customWidth="1"/>
    <col min="4603" max="4619" width="9.33203125" style="1" customWidth="1"/>
    <col min="4620" max="4850" width="8.83203125" style="1"/>
    <col min="4851" max="4851" width="4.83203125" style="1" customWidth="1"/>
    <col min="4852" max="4852" width="3.1640625" style="1" customWidth="1"/>
    <col min="4853" max="4853" width="1.33203125" style="1" customWidth="1"/>
    <col min="4854" max="4854" width="4.6640625" style="1" customWidth="1"/>
    <col min="4855" max="4855" width="42.83203125" style="1" customWidth="1"/>
    <col min="4856" max="4856" width="8.83203125" style="1" customWidth="1"/>
    <col min="4857" max="4858" width="19.83203125" style="1" customWidth="1"/>
    <col min="4859" max="4875" width="9.33203125" style="1" customWidth="1"/>
    <col min="4876" max="5106" width="8.83203125" style="1"/>
    <col min="5107" max="5107" width="4.83203125" style="1" customWidth="1"/>
    <col min="5108" max="5108" width="3.1640625" style="1" customWidth="1"/>
    <col min="5109" max="5109" width="1.33203125" style="1" customWidth="1"/>
    <col min="5110" max="5110" width="4.6640625" style="1" customWidth="1"/>
    <col min="5111" max="5111" width="42.83203125" style="1" customWidth="1"/>
    <col min="5112" max="5112" width="8.83203125" style="1" customWidth="1"/>
    <col min="5113" max="5114" width="19.83203125" style="1" customWidth="1"/>
    <col min="5115" max="5131" width="9.33203125" style="1" customWidth="1"/>
    <col min="5132" max="5362" width="8.83203125" style="1"/>
    <col min="5363" max="5363" width="4.83203125" style="1" customWidth="1"/>
    <col min="5364" max="5364" width="3.1640625" style="1" customWidth="1"/>
    <col min="5365" max="5365" width="1.33203125" style="1" customWidth="1"/>
    <col min="5366" max="5366" width="4.6640625" style="1" customWidth="1"/>
    <col min="5367" max="5367" width="42.83203125" style="1" customWidth="1"/>
    <col min="5368" max="5368" width="8.83203125" style="1" customWidth="1"/>
    <col min="5369" max="5370" width="19.83203125" style="1" customWidth="1"/>
    <col min="5371" max="5387" width="9.33203125" style="1" customWidth="1"/>
    <col min="5388" max="5618" width="8.83203125" style="1"/>
    <col min="5619" max="5619" width="4.83203125" style="1" customWidth="1"/>
    <col min="5620" max="5620" width="3.1640625" style="1" customWidth="1"/>
    <col min="5621" max="5621" width="1.33203125" style="1" customWidth="1"/>
    <col min="5622" max="5622" width="4.6640625" style="1" customWidth="1"/>
    <col min="5623" max="5623" width="42.83203125" style="1" customWidth="1"/>
    <col min="5624" max="5624" width="8.83203125" style="1" customWidth="1"/>
    <col min="5625" max="5626" width="19.83203125" style="1" customWidth="1"/>
    <col min="5627" max="5643" width="9.33203125" style="1" customWidth="1"/>
    <col min="5644" max="5874" width="8.83203125" style="1"/>
    <col min="5875" max="5875" width="4.83203125" style="1" customWidth="1"/>
    <col min="5876" max="5876" width="3.1640625" style="1" customWidth="1"/>
    <col min="5877" max="5877" width="1.33203125" style="1" customWidth="1"/>
    <col min="5878" max="5878" width="4.6640625" style="1" customWidth="1"/>
    <col min="5879" max="5879" width="42.83203125" style="1" customWidth="1"/>
    <col min="5880" max="5880" width="8.83203125" style="1" customWidth="1"/>
    <col min="5881" max="5882" width="19.83203125" style="1" customWidth="1"/>
    <col min="5883" max="5899" width="9.33203125" style="1" customWidth="1"/>
    <col min="5900" max="6130" width="8.83203125" style="1"/>
    <col min="6131" max="6131" width="4.83203125" style="1" customWidth="1"/>
    <col min="6132" max="6132" width="3.1640625" style="1" customWidth="1"/>
    <col min="6133" max="6133" width="1.33203125" style="1" customWidth="1"/>
    <col min="6134" max="6134" width="4.6640625" style="1" customWidth="1"/>
    <col min="6135" max="6135" width="42.83203125" style="1" customWidth="1"/>
    <col min="6136" max="6136" width="8.83203125" style="1" customWidth="1"/>
    <col min="6137" max="6138" width="19.83203125" style="1" customWidth="1"/>
    <col min="6139" max="6155" width="9.33203125" style="1" customWidth="1"/>
    <col min="6156" max="6386" width="8.83203125" style="1"/>
    <col min="6387" max="6387" width="4.83203125" style="1" customWidth="1"/>
    <col min="6388" max="6388" width="3.1640625" style="1" customWidth="1"/>
    <col min="6389" max="6389" width="1.33203125" style="1" customWidth="1"/>
    <col min="6390" max="6390" width="4.6640625" style="1" customWidth="1"/>
    <col min="6391" max="6391" width="42.83203125" style="1" customWidth="1"/>
    <col min="6392" max="6392" width="8.83203125" style="1" customWidth="1"/>
    <col min="6393" max="6394" width="19.83203125" style="1" customWidth="1"/>
    <col min="6395" max="6411" width="9.33203125" style="1" customWidth="1"/>
    <col min="6412" max="6642" width="8.83203125" style="1"/>
    <col min="6643" max="6643" width="4.83203125" style="1" customWidth="1"/>
    <col min="6644" max="6644" width="3.1640625" style="1" customWidth="1"/>
    <col min="6645" max="6645" width="1.33203125" style="1" customWidth="1"/>
    <col min="6646" max="6646" width="4.6640625" style="1" customWidth="1"/>
    <col min="6647" max="6647" width="42.83203125" style="1" customWidth="1"/>
    <col min="6648" max="6648" width="8.83203125" style="1" customWidth="1"/>
    <col min="6649" max="6650" width="19.83203125" style="1" customWidth="1"/>
    <col min="6651" max="6667" width="9.33203125" style="1" customWidth="1"/>
    <col min="6668" max="6898" width="8.83203125" style="1"/>
    <col min="6899" max="6899" width="4.83203125" style="1" customWidth="1"/>
    <col min="6900" max="6900" width="3.1640625" style="1" customWidth="1"/>
    <col min="6901" max="6901" width="1.33203125" style="1" customWidth="1"/>
    <col min="6902" max="6902" width="4.6640625" style="1" customWidth="1"/>
    <col min="6903" max="6903" width="42.83203125" style="1" customWidth="1"/>
    <col min="6904" max="6904" width="8.83203125" style="1" customWidth="1"/>
    <col min="6905" max="6906" width="19.83203125" style="1" customWidth="1"/>
    <col min="6907" max="6923" width="9.33203125" style="1" customWidth="1"/>
    <col min="6924" max="7154" width="8.83203125" style="1"/>
    <col min="7155" max="7155" width="4.83203125" style="1" customWidth="1"/>
    <col min="7156" max="7156" width="3.1640625" style="1" customWidth="1"/>
    <col min="7157" max="7157" width="1.33203125" style="1" customWidth="1"/>
    <col min="7158" max="7158" width="4.6640625" style="1" customWidth="1"/>
    <col min="7159" max="7159" width="42.83203125" style="1" customWidth="1"/>
    <col min="7160" max="7160" width="8.83203125" style="1" customWidth="1"/>
    <col min="7161" max="7162" width="19.83203125" style="1" customWidth="1"/>
    <col min="7163" max="7179" width="9.33203125" style="1" customWidth="1"/>
    <col min="7180" max="7410" width="8.83203125" style="1"/>
    <col min="7411" max="7411" width="4.83203125" style="1" customWidth="1"/>
    <col min="7412" max="7412" width="3.1640625" style="1" customWidth="1"/>
    <col min="7413" max="7413" width="1.33203125" style="1" customWidth="1"/>
    <col min="7414" max="7414" width="4.6640625" style="1" customWidth="1"/>
    <col min="7415" max="7415" width="42.83203125" style="1" customWidth="1"/>
    <col min="7416" max="7416" width="8.83203125" style="1" customWidth="1"/>
    <col min="7417" max="7418" width="19.83203125" style="1" customWidth="1"/>
    <col min="7419" max="7435" width="9.33203125" style="1" customWidth="1"/>
    <col min="7436" max="7666" width="8.83203125" style="1"/>
    <col min="7667" max="7667" width="4.83203125" style="1" customWidth="1"/>
    <col min="7668" max="7668" width="3.1640625" style="1" customWidth="1"/>
    <col min="7669" max="7669" width="1.33203125" style="1" customWidth="1"/>
    <col min="7670" max="7670" width="4.6640625" style="1" customWidth="1"/>
    <col min="7671" max="7671" width="42.83203125" style="1" customWidth="1"/>
    <col min="7672" max="7672" width="8.83203125" style="1" customWidth="1"/>
    <col min="7673" max="7674" width="19.83203125" style="1" customWidth="1"/>
    <col min="7675" max="7691" width="9.33203125" style="1" customWidth="1"/>
    <col min="7692" max="7922" width="8.83203125" style="1"/>
    <col min="7923" max="7923" width="4.83203125" style="1" customWidth="1"/>
    <col min="7924" max="7924" width="3.1640625" style="1" customWidth="1"/>
    <col min="7925" max="7925" width="1.33203125" style="1" customWidth="1"/>
    <col min="7926" max="7926" width="4.6640625" style="1" customWidth="1"/>
    <col min="7927" max="7927" width="42.83203125" style="1" customWidth="1"/>
    <col min="7928" max="7928" width="8.83203125" style="1" customWidth="1"/>
    <col min="7929" max="7930" width="19.83203125" style="1" customWidth="1"/>
    <col min="7931" max="7947" width="9.33203125" style="1" customWidth="1"/>
    <col min="7948" max="8178" width="8.83203125" style="1"/>
    <col min="8179" max="8179" width="4.83203125" style="1" customWidth="1"/>
    <col min="8180" max="8180" width="3.1640625" style="1" customWidth="1"/>
    <col min="8181" max="8181" width="1.33203125" style="1" customWidth="1"/>
    <col min="8182" max="8182" width="4.6640625" style="1" customWidth="1"/>
    <col min="8183" max="8183" width="42.83203125" style="1" customWidth="1"/>
    <col min="8184" max="8184" width="8.83203125" style="1" customWidth="1"/>
    <col min="8185" max="8186" width="19.83203125" style="1" customWidth="1"/>
    <col min="8187" max="8203" width="9.33203125" style="1" customWidth="1"/>
    <col min="8204" max="8434" width="8.83203125" style="1"/>
    <col min="8435" max="8435" width="4.83203125" style="1" customWidth="1"/>
    <col min="8436" max="8436" width="3.1640625" style="1" customWidth="1"/>
    <col min="8437" max="8437" width="1.33203125" style="1" customWidth="1"/>
    <col min="8438" max="8438" width="4.6640625" style="1" customWidth="1"/>
    <col min="8439" max="8439" width="42.83203125" style="1" customWidth="1"/>
    <col min="8440" max="8440" width="8.83203125" style="1" customWidth="1"/>
    <col min="8441" max="8442" width="19.83203125" style="1" customWidth="1"/>
    <col min="8443" max="8459" width="9.33203125" style="1" customWidth="1"/>
    <col min="8460" max="8690" width="8.83203125" style="1"/>
    <col min="8691" max="8691" width="4.83203125" style="1" customWidth="1"/>
    <col min="8692" max="8692" width="3.1640625" style="1" customWidth="1"/>
    <col min="8693" max="8693" width="1.33203125" style="1" customWidth="1"/>
    <col min="8694" max="8694" width="4.6640625" style="1" customWidth="1"/>
    <col min="8695" max="8695" width="42.83203125" style="1" customWidth="1"/>
    <col min="8696" max="8696" width="8.83203125" style="1" customWidth="1"/>
    <col min="8697" max="8698" width="19.83203125" style="1" customWidth="1"/>
    <col min="8699" max="8715" width="9.33203125" style="1" customWidth="1"/>
    <col min="8716" max="8946" width="8.83203125" style="1"/>
    <col min="8947" max="8947" width="4.83203125" style="1" customWidth="1"/>
    <col min="8948" max="8948" width="3.1640625" style="1" customWidth="1"/>
    <col min="8949" max="8949" width="1.33203125" style="1" customWidth="1"/>
    <col min="8950" max="8950" width="4.6640625" style="1" customWidth="1"/>
    <col min="8951" max="8951" width="42.83203125" style="1" customWidth="1"/>
    <col min="8952" max="8952" width="8.83203125" style="1" customWidth="1"/>
    <col min="8953" max="8954" width="19.83203125" style="1" customWidth="1"/>
    <col min="8955" max="8971" width="9.33203125" style="1" customWidth="1"/>
    <col min="8972" max="9202" width="8.83203125" style="1"/>
    <col min="9203" max="9203" width="4.83203125" style="1" customWidth="1"/>
    <col min="9204" max="9204" width="3.1640625" style="1" customWidth="1"/>
    <col min="9205" max="9205" width="1.33203125" style="1" customWidth="1"/>
    <col min="9206" max="9206" width="4.6640625" style="1" customWidth="1"/>
    <col min="9207" max="9207" width="42.83203125" style="1" customWidth="1"/>
    <col min="9208" max="9208" width="8.83203125" style="1" customWidth="1"/>
    <col min="9209" max="9210" width="19.83203125" style="1" customWidth="1"/>
    <col min="9211" max="9227" width="9.33203125" style="1" customWidth="1"/>
    <col min="9228" max="9458" width="8.83203125" style="1"/>
    <col min="9459" max="9459" width="4.83203125" style="1" customWidth="1"/>
    <col min="9460" max="9460" width="3.1640625" style="1" customWidth="1"/>
    <col min="9461" max="9461" width="1.33203125" style="1" customWidth="1"/>
    <col min="9462" max="9462" width="4.6640625" style="1" customWidth="1"/>
    <col min="9463" max="9463" width="42.83203125" style="1" customWidth="1"/>
    <col min="9464" max="9464" width="8.83203125" style="1" customWidth="1"/>
    <col min="9465" max="9466" width="19.83203125" style="1" customWidth="1"/>
    <col min="9467" max="9483" width="9.33203125" style="1" customWidth="1"/>
    <col min="9484" max="9714" width="8.83203125" style="1"/>
    <col min="9715" max="9715" width="4.83203125" style="1" customWidth="1"/>
    <col min="9716" max="9716" width="3.1640625" style="1" customWidth="1"/>
    <col min="9717" max="9717" width="1.33203125" style="1" customWidth="1"/>
    <col min="9718" max="9718" width="4.6640625" style="1" customWidth="1"/>
    <col min="9719" max="9719" width="42.83203125" style="1" customWidth="1"/>
    <col min="9720" max="9720" width="8.83203125" style="1" customWidth="1"/>
    <col min="9721" max="9722" width="19.83203125" style="1" customWidth="1"/>
    <col min="9723" max="9739" width="9.33203125" style="1" customWidth="1"/>
    <col min="9740" max="9970" width="8.83203125" style="1"/>
    <col min="9971" max="9971" width="4.83203125" style="1" customWidth="1"/>
    <col min="9972" max="9972" width="3.1640625" style="1" customWidth="1"/>
    <col min="9973" max="9973" width="1.33203125" style="1" customWidth="1"/>
    <col min="9974" max="9974" width="4.6640625" style="1" customWidth="1"/>
    <col min="9975" max="9975" width="42.83203125" style="1" customWidth="1"/>
    <col min="9976" max="9976" width="8.83203125" style="1" customWidth="1"/>
    <col min="9977" max="9978" width="19.83203125" style="1" customWidth="1"/>
    <col min="9979" max="9995" width="9.33203125" style="1" customWidth="1"/>
    <col min="9996" max="10226" width="8.83203125" style="1"/>
    <col min="10227" max="10227" width="4.83203125" style="1" customWidth="1"/>
    <col min="10228" max="10228" width="3.1640625" style="1" customWidth="1"/>
    <col min="10229" max="10229" width="1.33203125" style="1" customWidth="1"/>
    <col min="10230" max="10230" width="4.6640625" style="1" customWidth="1"/>
    <col min="10231" max="10231" width="42.83203125" style="1" customWidth="1"/>
    <col min="10232" max="10232" width="8.83203125" style="1" customWidth="1"/>
    <col min="10233" max="10234" width="19.83203125" style="1" customWidth="1"/>
    <col min="10235" max="10251" width="9.33203125" style="1" customWidth="1"/>
    <col min="10252" max="10482" width="8.83203125" style="1"/>
    <col min="10483" max="10483" width="4.83203125" style="1" customWidth="1"/>
    <col min="10484" max="10484" width="3.1640625" style="1" customWidth="1"/>
    <col min="10485" max="10485" width="1.33203125" style="1" customWidth="1"/>
    <col min="10486" max="10486" width="4.6640625" style="1" customWidth="1"/>
    <col min="10487" max="10487" width="42.83203125" style="1" customWidth="1"/>
    <col min="10488" max="10488" width="8.83203125" style="1" customWidth="1"/>
    <col min="10489" max="10490" width="19.83203125" style="1" customWidth="1"/>
    <col min="10491" max="10507" width="9.33203125" style="1" customWidth="1"/>
    <col min="10508" max="10738" width="8.83203125" style="1"/>
    <col min="10739" max="10739" width="4.83203125" style="1" customWidth="1"/>
    <col min="10740" max="10740" width="3.1640625" style="1" customWidth="1"/>
    <col min="10741" max="10741" width="1.33203125" style="1" customWidth="1"/>
    <col min="10742" max="10742" width="4.6640625" style="1" customWidth="1"/>
    <col min="10743" max="10743" width="42.83203125" style="1" customWidth="1"/>
    <col min="10744" max="10744" width="8.83203125" style="1" customWidth="1"/>
    <col min="10745" max="10746" width="19.83203125" style="1" customWidth="1"/>
    <col min="10747" max="10763" width="9.33203125" style="1" customWidth="1"/>
    <col min="10764" max="10994" width="8.83203125" style="1"/>
    <col min="10995" max="10995" width="4.83203125" style="1" customWidth="1"/>
    <col min="10996" max="10996" width="3.1640625" style="1" customWidth="1"/>
    <col min="10997" max="10997" width="1.33203125" style="1" customWidth="1"/>
    <col min="10998" max="10998" width="4.6640625" style="1" customWidth="1"/>
    <col min="10999" max="10999" width="42.83203125" style="1" customWidth="1"/>
    <col min="11000" max="11000" width="8.83203125" style="1" customWidth="1"/>
    <col min="11001" max="11002" width="19.83203125" style="1" customWidth="1"/>
    <col min="11003" max="11019" width="9.33203125" style="1" customWidth="1"/>
    <col min="11020" max="11250" width="8.83203125" style="1"/>
    <col min="11251" max="11251" width="4.83203125" style="1" customWidth="1"/>
    <col min="11252" max="11252" width="3.1640625" style="1" customWidth="1"/>
    <col min="11253" max="11253" width="1.33203125" style="1" customWidth="1"/>
    <col min="11254" max="11254" width="4.6640625" style="1" customWidth="1"/>
    <col min="11255" max="11255" width="42.83203125" style="1" customWidth="1"/>
    <col min="11256" max="11256" width="8.83203125" style="1" customWidth="1"/>
    <col min="11257" max="11258" width="19.83203125" style="1" customWidth="1"/>
    <col min="11259" max="11275" width="9.33203125" style="1" customWidth="1"/>
    <col min="11276" max="11506" width="8.83203125" style="1"/>
    <col min="11507" max="11507" width="4.83203125" style="1" customWidth="1"/>
    <col min="11508" max="11508" width="3.1640625" style="1" customWidth="1"/>
    <col min="11509" max="11509" width="1.33203125" style="1" customWidth="1"/>
    <col min="11510" max="11510" width="4.6640625" style="1" customWidth="1"/>
    <col min="11511" max="11511" width="42.83203125" style="1" customWidth="1"/>
    <col min="11512" max="11512" width="8.83203125" style="1" customWidth="1"/>
    <col min="11513" max="11514" width="19.83203125" style="1" customWidth="1"/>
    <col min="11515" max="11531" width="9.33203125" style="1" customWidth="1"/>
    <col min="11532" max="11762" width="8.83203125" style="1"/>
    <col min="11763" max="11763" width="4.83203125" style="1" customWidth="1"/>
    <col min="11764" max="11764" width="3.1640625" style="1" customWidth="1"/>
    <col min="11765" max="11765" width="1.33203125" style="1" customWidth="1"/>
    <col min="11766" max="11766" width="4.6640625" style="1" customWidth="1"/>
    <col min="11767" max="11767" width="42.83203125" style="1" customWidth="1"/>
    <col min="11768" max="11768" width="8.83203125" style="1" customWidth="1"/>
    <col min="11769" max="11770" width="19.83203125" style="1" customWidth="1"/>
    <col min="11771" max="11787" width="9.33203125" style="1" customWidth="1"/>
    <col min="11788" max="12018" width="8.83203125" style="1"/>
    <col min="12019" max="12019" width="4.83203125" style="1" customWidth="1"/>
    <col min="12020" max="12020" width="3.1640625" style="1" customWidth="1"/>
    <col min="12021" max="12021" width="1.33203125" style="1" customWidth="1"/>
    <col min="12022" max="12022" width="4.6640625" style="1" customWidth="1"/>
    <col min="12023" max="12023" width="42.83203125" style="1" customWidth="1"/>
    <col min="12024" max="12024" width="8.83203125" style="1" customWidth="1"/>
    <col min="12025" max="12026" width="19.83203125" style="1" customWidth="1"/>
    <col min="12027" max="12043" width="9.33203125" style="1" customWidth="1"/>
    <col min="12044" max="12274" width="8.83203125" style="1"/>
    <col min="12275" max="12275" width="4.83203125" style="1" customWidth="1"/>
    <col min="12276" max="12276" width="3.1640625" style="1" customWidth="1"/>
    <col min="12277" max="12277" width="1.33203125" style="1" customWidth="1"/>
    <col min="12278" max="12278" width="4.6640625" style="1" customWidth="1"/>
    <col min="12279" max="12279" width="42.83203125" style="1" customWidth="1"/>
    <col min="12280" max="12280" width="8.83203125" style="1" customWidth="1"/>
    <col min="12281" max="12282" width="19.83203125" style="1" customWidth="1"/>
    <col min="12283" max="12299" width="9.33203125" style="1" customWidth="1"/>
    <col min="12300" max="12530" width="8.83203125" style="1"/>
    <col min="12531" max="12531" width="4.83203125" style="1" customWidth="1"/>
    <col min="12532" max="12532" width="3.1640625" style="1" customWidth="1"/>
    <col min="12533" max="12533" width="1.33203125" style="1" customWidth="1"/>
    <col min="12534" max="12534" width="4.6640625" style="1" customWidth="1"/>
    <col min="12535" max="12535" width="42.83203125" style="1" customWidth="1"/>
    <col min="12536" max="12536" width="8.83203125" style="1" customWidth="1"/>
    <col min="12537" max="12538" width="19.83203125" style="1" customWidth="1"/>
    <col min="12539" max="12555" width="9.33203125" style="1" customWidth="1"/>
    <col min="12556" max="12786" width="8.83203125" style="1"/>
    <col min="12787" max="12787" width="4.83203125" style="1" customWidth="1"/>
    <col min="12788" max="12788" width="3.1640625" style="1" customWidth="1"/>
    <col min="12789" max="12789" width="1.33203125" style="1" customWidth="1"/>
    <col min="12790" max="12790" width="4.6640625" style="1" customWidth="1"/>
    <col min="12791" max="12791" width="42.83203125" style="1" customWidth="1"/>
    <col min="12792" max="12792" width="8.83203125" style="1" customWidth="1"/>
    <col min="12793" max="12794" width="19.83203125" style="1" customWidth="1"/>
    <col min="12795" max="12811" width="9.33203125" style="1" customWidth="1"/>
    <col min="12812" max="13042" width="8.83203125" style="1"/>
    <col min="13043" max="13043" width="4.83203125" style="1" customWidth="1"/>
    <col min="13044" max="13044" width="3.1640625" style="1" customWidth="1"/>
    <col min="13045" max="13045" width="1.33203125" style="1" customWidth="1"/>
    <col min="13046" max="13046" width="4.6640625" style="1" customWidth="1"/>
    <col min="13047" max="13047" width="42.83203125" style="1" customWidth="1"/>
    <col min="13048" max="13048" width="8.83203125" style="1" customWidth="1"/>
    <col min="13049" max="13050" width="19.83203125" style="1" customWidth="1"/>
    <col min="13051" max="13067" width="9.33203125" style="1" customWidth="1"/>
    <col min="13068" max="13298" width="8.83203125" style="1"/>
    <col min="13299" max="13299" width="4.83203125" style="1" customWidth="1"/>
    <col min="13300" max="13300" width="3.1640625" style="1" customWidth="1"/>
    <col min="13301" max="13301" width="1.33203125" style="1" customWidth="1"/>
    <col min="13302" max="13302" width="4.6640625" style="1" customWidth="1"/>
    <col min="13303" max="13303" width="42.83203125" style="1" customWidth="1"/>
    <col min="13304" max="13304" width="8.83203125" style="1" customWidth="1"/>
    <col min="13305" max="13306" width="19.83203125" style="1" customWidth="1"/>
    <col min="13307" max="13323" width="9.33203125" style="1" customWidth="1"/>
    <col min="13324" max="13554" width="8.83203125" style="1"/>
    <col min="13555" max="13555" width="4.83203125" style="1" customWidth="1"/>
    <col min="13556" max="13556" width="3.1640625" style="1" customWidth="1"/>
    <col min="13557" max="13557" width="1.33203125" style="1" customWidth="1"/>
    <col min="13558" max="13558" width="4.6640625" style="1" customWidth="1"/>
    <col min="13559" max="13559" width="42.83203125" style="1" customWidth="1"/>
    <col min="13560" max="13560" width="8.83203125" style="1" customWidth="1"/>
    <col min="13561" max="13562" width="19.83203125" style="1" customWidth="1"/>
    <col min="13563" max="13579" width="9.33203125" style="1" customWidth="1"/>
    <col min="13580" max="13810" width="8.83203125" style="1"/>
    <col min="13811" max="13811" width="4.83203125" style="1" customWidth="1"/>
    <col min="13812" max="13812" width="3.1640625" style="1" customWidth="1"/>
    <col min="13813" max="13813" width="1.33203125" style="1" customWidth="1"/>
    <col min="13814" max="13814" width="4.6640625" style="1" customWidth="1"/>
    <col min="13815" max="13815" width="42.83203125" style="1" customWidth="1"/>
    <col min="13816" max="13816" width="8.83203125" style="1" customWidth="1"/>
    <col min="13817" max="13818" width="19.83203125" style="1" customWidth="1"/>
    <col min="13819" max="13835" width="9.33203125" style="1" customWidth="1"/>
    <col min="13836" max="14066" width="8.83203125" style="1"/>
    <col min="14067" max="14067" width="4.83203125" style="1" customWidth="1"/>
    <col min="14068" max="14068" width="3.1640625" style="1" customWidth="1"/>
    <col min="14069" max="14069" width="1.33203125" style="1" customWidth="1"/>
    <col min="14070" max="14070" width="4.6640625" style="1" customWidth="1"/>
    <col min="14071" max="14071" width="42.83203125" style="1" customWidth="1"/>
    <col min="14072" max="14072" width="8.83203125" style="1" customWidth="1"/>
    <col min="14073" max="14074" width="19.83203125" style="1" customWidth="1"/>
    <col min="14075" max="14091" width="9.33203125" style="1" customWidth="1"/>
    <col min="14092" max="14322" width="8.83203125" style="1"/>
    <col min="14323" max="14323" width="4.83203125" style="1" customWidth="1"/>
    <col min="14324" max="14324" width="3.1640625" style="1" customWidth="1"/>
    <col min="14325" max="14325" width="1.33203125" style="1" customWidth="1"/>
    <col min="14326" max="14326" width="4.6640625" style="1" customWidth="1"/>
    <col min="14327" max="14327" width="42.83203125" style="1" customWidth="1"/>
    <col min="14328" max="14328" width="8.83203125" style="1" customWidth="1"/>
    <col min="14329" max="14330" width="19.83203125" style="1" customWidth="1"/>
    <col min="14331" max="14347" width="9.33203125" style="1" customWidth="1"/>
    <col min="14348" max="14578" width="8.83203125" style="1"/>
    <col min="14579" max="14579" width="4.83203125" style="1" customWidth="1"/>
    <col min="14580" max="14580" width="3.1640625" style="1" customWidth="1"/>
    <col min="14581" max="14581" width="1.33203125" style="1" customWidth="1"/>
    <col min="14582" max="14582" width="4.6640625" style="1" customWidth="1"/>
    <col min="14583" max="14583" width="42.83203125" style="1" customWidth="1"/>
    <col min="14584" max="14584" width="8.83203125" style="1" customWidth="1"/>
    <col min="14585" max="14586" width="19.83203125" style="1" customWidth="1"/>
    <col min="14587" max="14603" width="9.33203125" style="1" customWidth="1"/>
    <col min="14604" max="14834" width="8.83203125" style="1"/>
    <col min="14835" max="14835" width="4.83203125" style="1" customWidth="1"/>
    <col min="14836" max="14836" width="3.1640625" style="1" customWidth="1"/>
    <col min="14837" max="14837" width="1.33203125" style="1" customWidth="1"/>
    <col min="14838" max="14838" width="4.6640625" style="1" customWidth="1"/>
    <col min="14839" max="14839" width="42.83203125" style="1" customWidth="1"/>
    <col min="14840" max="14840" width="8.83203125" style="1" customWidth="1"/>
    <col min="14841" max="14842" width="19.83203125" style="1" customWidth="1"/>
    <col min="14843" max="14859" width="9.33203125" style="1" customWidth="1"/>
    <col min="14860" max="15090" width="8.83203125" style="1"/>
    <col min="15091" max="15091" width="4.83203125" style="1" customWidth="1"/>
    <col min="15092" max="15092" width="3.1640625" style="1" customWidth="1"/>
    <col min="15093" max="15093" width="1.33203125" style="1" customWidth="1"/>
    <col min="15094" max="15094" width="4.6640625" style="1" customWidth="1"/>
    <col min="15095" max="15095" width="42.83203125" style="1" customWidth="1"/>
    <col min="15096" max="15096" width="8.83203125" style="1" customWidth="1"/>
    <col min="15097" max="15098" width="19.83203125" style="1" customWidth="1"/>
    <col min="15099" max="15115" width="9.33203125" style="1" customWidth="1"/>
    <col min="15116" max="15346" width="8.83203125" style="1"/>
    <col min="15347" max="15347" width="4.83203125" style="1" customWidth="1"/>
    <col min="15348" max="15348" width="3.1640625" style="1" customWidth="1"/>
    <col min="15349" max="15349" width="1.33203125" style="1" customWidth="1"/>
    <col min="15350" max="15350" width="4.6640625" style="1" customWidth="1"/>
    <col min="15351" max="15351" width="42.83203125" style="1" customWidth="1"/>
    <col min="15352" max="15352" width="8.83203125" style="1" customWidth="1"/>
    <col min="15353" max="15354" width="19.83203125" style="1" customWidth="1"/>
    <col min="15355" max="15371" width="9.33203125" style="1" customWidth="1"/>
    <col min="15372" max="15602" width="8.83203125" style="1"/>
    <col min="15603" max="15603" width="4.83203125" style="1" customWidth="1"/>
    <col min="15604" max="15604" width="3.1640625" style="1" customWidth="1"/>
    <col min="15605" max="15605" width="1.33203125" style="1" customWidth="1"/>
    <col min="15606" max="15606" width="4.6640625" style="1" customWidth="1"/>
    <col min="15607" max="15607" width="42.83203125" style="1" customWidth="1"/>
    <col min="15608" max="15608" width="8.83203125" style="1" customWidth="1"/>
    <col min="15609" max="15610" width="19.83203125" style="1" customWidth="1"/>
    <col min="15611" max="15627" width="9.33203125" style="1" customWidth="1"/>
    <col min="15628" max="15858" width="8.83203125" style="1"/>
    <col min="15859" max="15859" width="4.83203125" style="1" customWidth="1"/>
    <col min="15860" max="15860" width="3.1640625" style="1" customWidth="1"/>
    <col min="15861" max="15861" width="1.33203125" style="1" customWidth="1"/>
    <col min="15862" max="15862" width="4.6640625" style="1" customWidth="1"/>
    <col min="15863" max="15863" width="42.83203125" style="1" customWidth="1"/>
    <col min="15864" max="15864" width="8.83203125" style="1" customWidth="1"/>
    <col min="15865" max="15866" width="19.83203125" style="1" customWidth="1"/>
    <col min="15867" max="15883" width="9.33203125" style="1" customWidth="1"/>
    <col min="15884" max="16114" width="8.83203125" style="1"/>
    <col min="16115" max="16115" width="4.83203125" style="1" customWidth="1"/>
    <col min="16116" max="16116" width="3.1640625" style="1" customWidth="1"/>
    <col min="16117" max="16117" width="1.33203125" style="1" customWidth="1"/>
    <col min="16118" max="16118" width="4.6640625" style="1" customWidth="1"/>
    <col min="16119" max="16119" width="42.83203125" style="1" customWidth="1"/>
    <col min="16120" max="16120" width="8.83203125" style="1" customWidth="1"/>
    <col min="16121" max="16122" width="19.83203125" style="1" customWidth="1"/>
    <col min="16123" max="16139" width="9.33203125" style="1" customWidth="1"/>
    <col min="16140" max="16384" width="8.83203125" style="1"/>
  </cols>
  <sheetData>
    <row r="1" spans="1:11" ht="15.75" x14ac:dyDescent="0.25">
      <c r="A1" s="146" t="s">
        <v>109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s="5" customFormat="1" ht="15.75" x14ac:dyDescent="0.25">
      <c r="A3" s="132" t="s">
        <v>110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1" ht="10.15" customHeight="1" x14ac:dyDescent="0.25">
      <c r="A5" s="147" t="s">
        <v>111</v>
      </c>
      <c r="B5" s="148"/>
      <c r="C5" s="148"/>
      <c r="D5" s="148"/>
      <c r="E5" s="148"/>
      <c r="F5" s="149"/>
      <c r="G5" s="153" t="s">
        <v>3</v>
      </c>
      <c r="H5" s="143">
        <v>2019</v>
      </c>
      <c r="I5" s="143">
        <v>2020</v>
      </c>
      <c r="J5" s="143">
        <v>2021</v>
      </c>
    </row>
    <row r="6" spans="1:11" ht="10.15" customHeight="1" x14ac:dyDescent="0.2">
      <c r="A6" s="150"/>
      <c r="B6" s="151"/>
      <c r="C6" s="151"/>
      <c r="D6" s="151"/>
      <c r="E6" s="151"/>
      <c r="F6" s="152"/>
      <c r="G6" s="154"/>
      <c r="H6" s="155"/>
      <c r="I6" s="155"/>
      <c r="J6" s="155"/>
      <c r="K6" s="64"/>
    </row>
    <row r="7" spans="1:11" x14ac:dyDescent="0.25">
      <c r="A7" s="65" t="s">
        <v>4</v>
      </c>
      <c r="B7" s="66"/>
      <c r="C7" s="67" t="s">
        <v>112</v>
      </c>
      <c r="D7" s="67"/>
      <c r="E7" s="67"/>
      <c r="F7" s="68"/>
      <c r="G7" s="69"/>
      <c r="H7" s="70">
        <f>+H8+H9</f>
        <v>0</v>
      </c>
      <c r="I7" s="70">
        <f t="shared" ref="I7:J7" si="0">+I8+I9</f>
        <v>0</v>
      </c>
      <c r="J7" s="70">
        <f t="shared" si="0"/>
        <v>0</v>
      </c>
      <c r="K7" s="64"/>
    </row>
    <row r="8" spans="1:11" ht="14.45" customHeight="1" x14ac:dyDescent="0.25">
      <c r="A8" s="71"/>
      <c r="B8" s="72" t="s">
        <v>113</v>
      </c>
      <c r="C8" s="64"/>
      <c r="D8" s="156" t="s">
        <v>114</v>
      </c>
      <c r="E8" s="156"/>
      <c r="F8" s="74" t="s">
        <v>115</v>
      </c>
      <c r="G8" s="69">
        <v>7000</v>
      </c>
      <c r="H8" s="75">
        <v>0</v>
      </c>
      <c r="I8" s="75">
        <v>0</v>
      </c>
      <c r="J8" s="75">
        <v>0</v>
      </c>
      <c r="K8" s="64"/>
    </row>
    <row r="9" spans="1:11" ht="33" customHeight="1" x14ac:dyDescent="0.25">
      <c r="A9" s="71"/>
      <c r="B9" s="72" t="s">
        <v>116</v>
      </c>
      <c r="C9" s="64"/>
      <c r="D9" s="157" t="s">
        <v>117</v>
      </c>
      <c r="E9" s="157"/>
      <c r="F9" s="74" t="s">
        <v>118</v>
      </c>
      <c r="G9" s="76">
        <v>7009</v>
      </c>
      <c r="H9" s="75">
        <v>0</v>
      </c>
      <c r="I9" s="75">
        <v>0</v>
      </c>
      <c r="J9" s="75">
        <v>0</v>
      </c>
      <c r="K9" s="64"/>
    </row>
    <row r="10" spans="1:11" x14ac:dyDescent="0.25">
      <c r="A10" s="71" t="s">
        <v>119</v>
      </c>
      <c r="B10" s="72"/>
      <c r="C10" s="64" t="s">
        <v>120</v>
      </c>
      <c r="D10" s="64"/>
      <c r="E10" s="64"/>
      <c r="F10" s="77" t="s">
        <v>115</v>
      </c>
      <c r="G10" s="69">
        <v>701</v>
      </c>
      <c r="H10" s="75">
        <v>901246483.79999995</v>
      </c>
      <c r="I10" s="75">
        <v>1094082482.05</v>
      </c>
      <c r="J10" s="75">
        <v>1307692125</v>
      </c>
      <c r="K10" s="64"/>
    </row>
    <row r="11" spans="1:11" x14ac:dyDescent="0.25">
      <c r="A11" s="71" t="s">
        <v>121</v>
      </c>
      <c r="B11" s="72"/>
      <c r="C11" s="64" t="s">
        <v>122</v>
      </c>
      <c r="D11" s="64"/>
      <c r="E11" s="64"/>
      <c r="F11" s="77"/>
      <c r="G11" s="69"/>
      <c r="H11" s="78">
        <f>+H12+H13</f>
        <v>-785382480.25</v>
      </c>
      <c r="I11" s="78">
        <f t="shared" ref="I11:J11" si="1">+I12+I13</f>
        <v>-1103567306.4000001</v>
      </c>
      <c r="J11" s="78">
        <f t="shared" si="1"/>
        <v>-1256403370.51</v>
      </c>
      <c r="K11" s="64"/>
    </row>
    <row r="12" spans="1:11" ht="14.45" customHeight="1" x14ac:dyDescent="0.25">
      <c r="A12" s="71"/>
      <c r="B12" s="72" t="s">
        <v>113</v>
      </c>
      <c r="C12" s="64"/>
      <c r="D12" s="156" t="s">
        <v>122</v>
      </c>
      <c r="E12" s="156"/>
      <c r="F12" s="74" t="s">
        <v>123</v>
      </c>
      <c r="G12" s="69">
        <v>600</v>
      </c>
      <c r="H12" s="75">
        <v>-785382480.25</v>
      </c>
      <c r="I12" s="75">
        <v>-1103567306.4000001</v>
      </c>
      <c r="J12" s="75">
        <v>-1256403370.51</v>
      </c>
      <c r="K12" s="64"/>
    </row>
    <row r="13" spans="1:11" ht="45" customHeight="1" x14ac:dyDescent="0.25">
      <c r="A13" s="71"/>
      <c r="B13" s="72" t="s">
        <v>116</v>
      </c>
      <c r="C13" s="64"/>
      <c r="D13" s="156" t="s">
        <v>124</v>
      </c>
      <c r="E13" s="156"/>
      <c r="F13" s="74" t="s">
        <v>123</v>
      </c>
      <c r="G13" s="76">
        <v>601</v>
      </c>
      <c r="H13" s="75">
        <v>0</v>
      </c>
      <c r="I13" s="75">
        <v>0</v>
      </c>
      <c r="J13" s="75">
        <v>0</v>
      </c>
      <c r="K13" s="64"/>
    </row>
    <row r="14" spans="1:11" x14ac:dyDescent="0.25">
      <c r="A14" s="71" t="s">
        <v>125</v>
      </c>
      <c r="B14" s="72"/>
      <c r="C14" s="64" t="s">
        <v>126</v>
      </c>
      <c r="D14" s="64"/>
      <c r="E14" s="64"/>
      <c r="F14" s="77" t="s">
        <v>115</v>
      </c>
      <c r="G14" s="79" t="s">
        <v>127</v>
      </c>
      <c r="H14" s="75">
        <v>0</v>
      </c>
      <c r="I14" s="75">
        <v>12977209.74</v>
      </c>
      <c r="J14" s="75">
        <v>0</v>
      </c>
      <c r="K14" s="64"/>
    </row>
    <row r="15" spans="1:11" x14ac:dyDescent="0.25">
      <c r="A15" s="71" t="s">
        <v>128</v>
      </c>
      <c r="B15" s="72"/>
      <c r="C15" s="64" t="s">
        <v>129</v>
      </c>
      <c r="D15" s="64"/>
      <c r="E15" s="64"/>
      <c r="F15" s="77" t="s">
        <v>123</v>
      </c>
      <c r="G15" s="79" t="s">
        <v>130</v>
      </c>
      <c r="H15" s="75">
        <v>-115864003.55</v>
      </c>
      <c r="I15" s="75">
        <v>-3492385.39</v>
      </c>
      <c r="J15" s="75">
        <v>-51288754.490000002</v>
      </c>
      <c r="K15" s="64"/>
    </row>
    <row r="16" spans="1:11" ht="5.0999999999999996" customHeight="1" x14ac:dyDescent="0.25">
      <c r="A16" s="71"/>
      <c r="B16" s="72"/>
      <c r="C16" s="64"/>
      <c r="D16" s="64"/>
      <c r="F16" s="77"/>
      <c r="G16" s="69"/>
      <c r="H16" s="80"/>
      <c r="I16" s="80"/>
      <c r="J16" s="80"/>
      <c r="K16" s="64"/>
    </row>
    <row r="17" spans="1:11" x14ac:dyDescent="0.2">
      <c r="A17" s="158" t="s">
        <v>131</v>
      </c>
      <c r="B17" s="159"/>
      <c r="C17" s="159"/>
      <c r="D17" s="159"/>
      <c r="E17" s="159"/>
      <c r="F17" s="81"/>
      <c r="G17" s="82" t="s">
        <v>132</v>
      </c>
      <c r="H17" s="83">
        <f>+H7+H10+H11+H14+H15</f>
        <v>0</v>
      </c>
      <c r="I17" s="83">
        <f t="shared" ref="I17:J17" si="2">+I7+I10+I11+I14+I15</f>
        <v>-1.4295801520347595E-7</v>
      </c>
      <c r="J17" s="83">
        <f t="shared" si="2"/>
        <v>0</v>
      </c>
      <c r="K17" s="64"/>
    </row>
    <row r="18" spans="1:11" x14ac:dyDescent="0.25">
      <c r="H18" s="84"/>
      <c r="I18" s="84"/>
      <c r="J18" s="84"/>
    </row>
    <row r="19" spans="1:11" x14ac:dyDescent="0.2">
      <c r="A19" s="85" t="s">
        <v>133</v>
      </c>
      <c r="B19" s="86"/>
      <c r="C19" s="86"/>
      <c r="D19" s="86"/>
      <c r="E19" s="86"/>
      <c r="F19" s="86"/>
      <c r="G19" s="86"/>
      <c r="H19" s="87"/>
      <c r="I19" s="87"/>
      <c r="J19" s="87"/>
      <c r="K19" s="64"/>
    </row>
    <row r="20" spans="1:11" x14ac:dyDescent="0.25">
      <c r="A20" s="71" t="s">
        <v>134</v>
      </c>
      <c r="B20" s="72"/>
      <c r="C20" s="64" t="s">
        <v>135</v>
      </c>
      <c r="D20" s="73"/>
      <c r="E20" s="73"/>
      <c r="F20" s="88" t="s">
        <v>115</v>
      </c>
      <c r="G20" s="69">
        <v>72</v>
      </c>
      <c r="H20" s="75">
        <v>17283851.68</v>
      </c>
      <c r="I20" s="75">
        <v>17162671.91</v>
      </c>
      <c r="J20" s="75">
        <v>19211325.18</v>
      </c>
      <c r="K20" s="64"/>
    </row>
    <row r="21" spans="1:11" ht="15" customHeight="1" x14ac:dyDescent="0.25">
      <c r="A21" s="71" t="s">
        <v>136</v>
      </c>
      <c r="B21" s="72"/>
      <c r="C21" s="145" t="s">
        <v>137</v>
      </c>
      <c r="D21" s="145"/>
      <c r="E21" s="145"/>
      <c r="F21" s="89" t="s">
        <v>123</v>
      </c>
      <c r="G21" s="69">
        <v>61</v>
      </c>
      <c r="H21" s="75">
        <v>-15066197.869999999</v>
      </c>
      <c r="I21" s="75">
        <v>-13226154.890000001</v>
      </c>
      <c r="J21" s="75">
        <v>-15506731.43</v>
      </c>
      <c r="K21" s="64"/>
    </row>
    <row r="22" spans="1:11" ht="19.5" customHeight="1" x14ac:dyDescent="0.25">
      <c r="A22" s="90" t="s">
        <v>138</v>
      </c>
      <c r="B22" s="73"/>
      <c r="C22" s="156" t="s">
        <v>139</v>
      </c>
      <c r="D22" s="156"/>
      <c r="E22" s="156"/>
      <c r="F22" s="88" t="s">
        <v>118</v>
      </c>
      <c r="G22" s="91">
        <v>62</v>
      </c>
      <c r="H22" s="75">
        <v>-2244765.31</v>
      </c>
      <c r="I22" s="75">
        <v>-2562626.73</v>
      </c>
      <c r="J22" s="75">
        <v>-2859829.26</v>
      </c>
      <c r="K22" s="92"/>
    </row>
    <row r="23" spans="1:11" ht="48" customHeight="1" x14ac:dyDescent="0.25">
      <c r="A23" s="90" t="s">
        <v>140</v>
      </c>
      <c r="B23" s="73"/>
      <c r="C23" s="156" t="s">
        <v>141</v>
      </c>
      <c r="D23" s="156"/>
      <c r="E23" s="156"/>
      <c r="F23" s="74" t="s">
        <v>123</v>
      </c>
      <c r="G23" s="93" t="s">
        <v>142</v>
      </c>
      <c r="H23" s="75">
        <v>-638825.03</v>
      </c>
      <c r="I23" s="75">
        <v>-910045.23</v>
      </c>
      <c r="J23" s="75">
        <v>-679852.21</v>
      </c>
      <c r="K23" s="92"/>
    </row>
    <row r="24" spans="1:11" ht="35.25" customHeight="1" x14ac:dyDescent="0.25">
      <c r="A24" s="90" t="s">
        <v>143</v>
      </c>
      <c r="B24" s="73"/>
      <c r="C24" s="156" t="s">
        <v>144</v>
      </c>
      <c r="D24" s="156"/>
      <c r="E24" s="156"/>
      <c r="F24" s="74" t="s">
        <v>118</v>
      </c>
      <c r="G24" s="93" t="s">
        <v>145</v>
      </c>
      <c r="H24" s="94">
        <v>-2852.7</v>
      </c>
      <c r="I24" s="94">
        <v>0</v>
      </c>
      <c r="J24" s="94">
        <v>-7479.41</v>
      </c>
      <c r="K24" s="92"/>
    </row>
    <row r="25" spans="1:11" x14ac:dyDescent="0.25">
      <c r="A25" s="71" t="s">
        <v>146</v>
      </c>
      <c r="B25" s="72"/>
      <c r="C25" s="145" t="s">
        <v>147</v>
      </c>
      <c r="D25" s="145"/>
      <c r="E25" s="145"/>
      <c r="F25" s="89" t="s">
        <v>118</v>
      </c>
      <c r="G25" s="69" t="s">
        <v>148</v>
      </c>
      <c r="H25" s="75">
        <v>0</v>
      </c>
      <c r="I25" s="75">
        <v>0</v>
      </c>
      <c r="J25" s="75">
        <v>0</v>
      </c>
      <c r="K25" s="64"/>
    </row>
    <row r="26" spans="1:11" x14ac:dyDescent="0.2">
      <c r="A26" s="71" t="s">
        <v>149</v>
      </c>
      <c r="B26" s="72"/>
      <c r="C26" s="160" t="s">
        <v>150</v>
      </c>
      <c r="D26" s="145"/>
      <c r="E26" s="145"/>
      <c r="F26" s="89"/>
      <c r="G26" s="69"/>
      <c r="H26" s="95">
        <f>+H27+H28</f>
        <v>2177213.6800000002</v>
      </c>
      <c r="I26" s="95">
        <f>+I27+I28</f>
        <v>1232902.3400000001</v>
      </c>
      <c r="J26" s="95">
        <f>+J27+J28</f>
        <v>1352337.87</v>
      </c>
      <c r="K26" s="64"/>
    </row>
    <row r="27" spans="1:11" ht="30.75" customHeight="1" x14ac:dyDescent="0.25">
      <c r="A27" s="71"/>
      <c r="B27" s="72" t="s">
        <v>113</v>
      </c>
      <c r="C27" s="64"/>
      <c r="D27" s="156" t="s">
        <v>151</v>
      </c>
      <c r="E27" s="156"/>
      <c r="F27" s="74" t="s">
        <v>115</v>
      </c>
      <c r="G27" s="76" t="s">
        <v>152</v>
      </c>
      <c r="H27" s="75">
        <v>19244.02</v>
      </c>
      <c r="I27" s="75">
        <v>148054.84</v>
      </c>
      <c r="J27" s="75">
        <v>676015.31</v>
      </c>
      <c r="K27" s="64"/>
    </row>
    <row r="28" spans="1:11" ht="14.45" customHeight="1" x14ac:dyDescent="0.25">
      <c r="A28" s="71"/>
      <c r="B28" s="72" t="s">
        <v>116</v>
      </c>
      <c r="C28" s="64"/>
      <c r="D28" s="156" t="s">
        <v>150</v>
      </c>
      <c r="E28" s="156"/>
      <c r="F28" s="88" t="s">
        <v>115</v>
      </c>
      <c r="G28" s="69">
        <v>74</v>
      </c>
      <c r="H28" s="75">
        <v>2157969.66</v>
      </c>
      <c r="I28" s="75">
        <v>1084847.5</v>
      </c>
      <c r="J28" s="75">
        <v>676322.56</v>
      </c>
      <c r="K28" s="64"/>
    </row>
    <row r="29" spans="1:11" x14ac:dyDescent="0.25">
      <c r="A29" s="71" t="s">
        <v>153</v>
      </c>
      <c r="B29" s="72"/>
      <c r="C29" s="145" t="s">
        <v>154</v>
      </c>
      <c r="D29" s="145"/>
      <c r="E29" s="145"/>
      <c r="F29" s="89" t="s">
        <v>123</v>
      </c>
      <c r="G29" s="69" t="s">
        <v>155</v>
      </c>
      <c r="H29" s="75">
        <v>-26182.7</v>
      </c>
      <c r="I29" s="75">
        <v>-48524.78</v>
      </c>
      <c r="J29" s="75">
        <v>-87737.49</v>
      </c>
      <c r="K29" s="64"/>
    </row>
    <row r="30" spans="1:11" ht="14.45" customHeight="1" x14ac:dyDescent="0.2">
      <c r="A30" s="71" t="s">
        <v>156</v>
      </c>
      <c r="B30" s="72"/>
      <c r="C30" s="156" t="s">
        <v>157</v>
      </c>
      <c r="D30" s="156"/>
      <c r="E30" s="156"/>
      <c r="F30" s="88"/>
      <c r="G30" s="69"/>
      <c r="H30" s="95">
        <f>SUM(H31:H37)</f>
        <v>0</v>
      </c>
      <c r="I30" s="95">
        <f>SUM(I31:I37)</f>
        <v>0</v>
      </c>
      <c r="J30" s="95">
        <f>SUM(J31:J37)</f>
        <v>283602.12</v>
      </c>
      <c r="K30" s="64"/>
    </row>
    <row r="31" spans="1:11" ht="45.75" customHeight="1" x14ac:dyDescent="0.25">
      <c r="A31" s="71"/>
      <c r="B31" s="72" t="s">
        <v>113</v>
      </c>
      <c r="C31" s="64"/>
      <c r="D31" s="156" t="s">
        <v>158</v>
      </c>
      <c r="E31" s="156"/>
      <c r="F31" s="96" t="s">
        <v>115</v>
      </c>
      <c r="G31" s="76">
        <v>760</v>
      </c>
      <c r="H31" s="75">
        <v>0</v>
      </c>
      <c r="I31" s="75">
        <v>0</v>
      </c>
      <c r="J31" s="75">
        <v>0</v>
      </c>
      <c r="K31" s="64"/>
    </row>
    <row r="32" spans="1:11" ht="29.25" customHeight="1" x14ac:dyDescent="0.25">
      <c r="A32" s="71"/>
      <c r="B32" s="72" t="s">
        <v>116</v>
      </c>
      <c r="C32" s="64"/>
      <c r="D32" s="156" t="s">
        <v>159</v>
      </c>
      <c r="E32" s="156"/>
      <c r="F32" s="96" t="s">
        <v>115</v>
      </c>
      <c r="G32" s="76">
        <v>761</v>
      </c>
      <c r="H32" s="75">
        <v>0</v>
      </c>
      <c r="I32" s="75">
        <v>0</v>
      </c>
      <c r="J32" s="75">
        <v>0</v>
      </c>
      <c r="K32" s="64"/>
    </row>
    <row r="33" spans="1:11" ht="30" customHeight="1" x14ac:dyDescent="0.25">
      <c r="A33" s="71"/>
      <c r="B33" s="72" t="s">
        <v>160</v>
      </c>
      <c r="C33" s="64"/>
      <c r="D33" s="156" t="s">
        <v>161</v>
      </c>
      <c r="E33" s="156"/>
      <c r="F33" s="96" t="s">
        <v>115</v>
      </c>
      <c r="G33" s="76">
        <v>762</v>
      </c>
      <c r="H33" s="75">
        <v>0</v>
      </c>
      <c r="I33" s="75">
        <v>0</v>
      </c>
      <c r="J33" s="75">
        <v>0</v>
      </c>
      <c r="K33" s="64"/>
    </row>
    <row r="34" spans="1:11" ht="19.5" customHeight="1" x14ac:dyDescent="0.25">
      <c r="A34" s="71"/>
      <c r="B34" s="72" t="s">
        <v>162</v>
      </c>
      <c r="C34" s="64"/>
      <c r="D34" s="156" t="s">
        <v>163</v>
      </c>
      <c r="E34" s="156"/>
      <c r="F34" s="96" t="s">
        <v>115</v>
      </c>
      <c r="G34" s="76">
        <v>763</v>
      </c>
      <c r="H34" s="75">
        <v>0</v>
      </c>
      <c r="I34" s="75">
        <v>0</v>
      </c>
      <c r="J34" s="75">
        <v>0</v>
      </c>
      <c r="K34" s="64"/>
    </row>
    <row r="35" spans="1:11" ht="14.45" customHeight="1" x14ac:dyDescent="0.25">
      <c r="A35" s="71"/>
      <c r="B35" s="72" t="s">
        <v>164</v>
      </c>
      <c r="C35" s="64"/>
      <c r="D35" s="156" t="s">
        <v>165</v>
      </c>
      <c r="E35" s="156"/>
      <c r="F35" s="96" t="s">
        <v>115</v>
      </c>
      <c r="G35" s="69">
        <v>764</v>
      </c>
      <c r="H35" s="75">
        <v>0</v>
      </c>
      <c r="I35" s="75">
        <v>0</v>
      </c>
      <c r="J35" s="75">
        <v>0</v>
      </c>
      <c r="K35" s="64"/>
    </row>
    <row r="36" spans="1:11" ht="18" customHeight="1" x14ac:dyDescent="0.25">
      <c r="A36" s="71"/>
      <c r="B36" s="72" t="s">
        <v>166</v>
      </c>
      <c r="C36" s="64"/>
      <c r="D36" s="156" t="s">
        <v>167</v>
      </c>
      <c r="E36" s="156"/>
      <c r="F36" s="96" t="s">
        <v>115</v>
      </c>
      <c r="G36" s="76">
        <v>765</v>
      </c>
      <c r="H36" s="75">
        <v>0</v>
      </c>
      <c r="I36" s="75">
        <v>0</v>
      </c>
      <c r="J36" s="75">
        <v>0</v>
      </c>
      <c r="K36" s="64"/>
    </row>
    <row r="37" spans="1:11" ht="20.25" customHeight="1" x14ac:dyDescent="0.25">
      <c r="A37" s="71"/>
      <c r="B37" s="72" t="s">
        <v>168</v>
      </c>
      <c r="C37" s="64"/>
      <c r="D37" s="156" t="s">
        <v>169</v>
      </c>
      <c r="E37" s="156"/>
      <c r="F37" s="96" t="s">
        <v>115</v>
      </c>
      <c r="G37" s="69">
        <v>766</v>
      </c>
      <c r="H37" s="94">
        <v>0</v>
      </c>
      <c r="I37" s="94">
        <v>0</v>
      </c>
      <c r="J37" s="94">
        <v>283602.12</v>
      </c>
      <c r="K37" s="64"/>
    </row>
    <row r="38" spans="1:11" ht="14.45" customHeight="1" x14ac:dyDescent="0.25">
      <c r="A38" s="71" t="s">
        <v>170</v>
      </c>
      <c r="B38" s="72"/>
      <c r="C38" s="156" t="s">
        <v>171</v>
      </c>
      <c r="D38" s="156"/>
      <c r="E38" s="156"/>
      <c r="F38" s="88"/>
      <c r="G38" s="69"/>
      <c r="H38" s="95">
        <f>SUM(H39:H43)</f>
        <v>-140</v>
      </c>
      <c r="I38" s="95">
        <f>SUM(I39:I43)</f>
        <v>-0.5</v>
      </c>
      <c r="J38" s="95">
        <f>SUM(J39:J43)</f>
        <v>-53.84</v>
      </c>
    </row>
    <row r="39" spans="1:11" ht="48.75" customHeight="1" x14ac:dyDescent="0.25">
      <c r="A39" s="71"/>
      <c r="B39" s="72" t="s">
        <v>113</v>
      </c>
      <c r="C39" s="73"/>
      <c r="D39" s="156" t="s">
        <v>172</v>
      </c>
      <c r="E39" s="156"/>
      <c r="F39" s="74" t="s">
        <v>123</v>
      </c>
      <c r="G39" s="76">
        <v>660</v>
      </c>
      <c r="H39" s="75">
        <v>0</v>
      </c>
      <c r="I39" s="75">
        <v>0</v>
      </c>
      <c r="J39" s="75">
        <v>0</v>
      </c>
    </row>
    <row r="40" spans="1:11" ht="29.45" customHeight="1" x14ac:dyDescent="0.25">
      <c r="A40" s="71"/>
      <c r="B40" s="72" t="s">
        <v>116</v>
      </c>
      <c r="C40" s="73"/>
      <c r="D40" s="156" t="s">
        <v>173</v>
      </c>
      <c r="E40" s="156"/>
      <c r="F40" s="74" t="s">
        <v>123</v>
      </c>
      <c r="G40" s="76">
        <v>661</v>
      </c>
      <c r="H40" s="75">
        <v>0</v>
      </c>
      <c r="I40" s="75">
        <v>0</v>
      </c>
      <c r="J40" s="75">
        <v>0</v>
      </c>
    </row>
    <row r="41" spans="1:11" ht="29.45" customHeight="1" x14ac:dyDescent="0.25">
      <c r="A41" s="71"/>
      <c r="B41" s="72" t="s">
        <v>160</v>
      </c>
      <c r="C41" s="73"/>
      <c r="D41" s="156" t="s">
        <v>174</v>
      </c>
      <c r="E41" s="156"/>
      <c r="F41" s="74" t="s">
        <v>123</v>
      </c>
      <c r="G41" s="76">
        <v>662</v>
      </c>
      <c r="H41" s="75">
        <v>0</v>
      </c>
      <c r="I41" s="75">
        <v>0</v>
      </c>
      <c r="J41" s="75">
        <v>0</v>
      </c>
    </row>
    <row r="42" spans="1:11" ht="18" customHeight="1" x14ac:dyDescent="0.25">
      <c r="A42" s="71"/>
      <c r="B42" s="72" t="s">
        <v>162</v>
      </c>
      <c r="C42" s="73"/>
      <c r="D42" s="156" t="s">
        <v>175</v>
      </c>
      <c r="E42" s="156"/>
      <c r="F42" s="74" t="s">
        <v>123</v>
      </c>
      <c r="G42" s="76">
        <v>663</v>
      </c>
      <c r="H42" s="75">
        <v>0</v>
      </c>
      <c r="I42" s="75">
        <v>0</v>
      </c>
      <c r="J42" s="75">
        <v>0</v>
      </c>
    </row>
    <row r="43" spans="1:11" ht="18.75" customHeight="1" x14ac:dyDescent="0.25">
      <c r="A43" s="71"/>
      <c r="B43" s="72" t="s">
        <v>164</v>
      </c>
      <c r="C43" s="73"/>
      <c r="D43" s="156" t="s">
        <v>176</v>
      </c>
      <c r="E43" s="156"/>
      <c r="F43" s="88" t="s">
        <v>123</v>
      </c>
      <c r="G43" s="69">
        <v>666</v>
      </c>
      <c r="H43" s="75">
        <v>-140</v>
      </c>
      <c r="I43" s="75">
        <v>-0.5</v>
      </c>
      <c r="J43" s="75">
        <v>-53.84</v>
      </c>
    </row>
    <row r="44" spans="1:11" ht="29.25" customHeight="1" x14ac:dyDescent="0.25">
      <c r="A44" s="71" t="s">
        <v>177</v>
      </c>
      <c r="B44" s="72"/>
      <c r="C44" s="156" t="s">
        <v>178</v>
      </c>
      <c r="D44" s="156"/>
      <c r="E44" s="156"/>
      <c r="F44" s="88"/>
      <c r="G44" s="69"/>
      <c r="H44" s="95">
        <f>+H45+H46</f>
        <v>0</v>
      </c>
      <c r="I44" s="95">
        <f>+I45+I46</f>
        <v>0</v>
      </c>
      <c r="J44" s="95">
        <f>+J45+J46</f>
        <v>0</v>
      </c>
    </row>
    <row r="45" spans="1:11" ht="14.45" customHeight="1" x14ac:dyDescent="0.25">
      <c r="A45" s="71"/>
      <c r="B45" s="72" t="s">
        <v>113</v>
      </c>
      <c r="C45" s="73"/>
      <c r="D45" s="157" t="s">
        <v>179</v>
      </c>
      <c r="E45" s="157"/>
      <c r="F45" s="74" t="s">
        <v>115</v>
      </c>
      <c r="G45" s="76">
        <v>731</v>
      </c>
      <c r="H45" s="75">
        <v>0</v>
      </c>
      <c r="I45" s="75">
        <v>0</v>
      </c>
      <c r="J45" s="75">
        <v>0</v>
      </c>
    </row>
    <row r="46" spans="1:11" ht="14.45" customHeight="1" x14ac:dyDescent="0.25">
      <c r="A46" s="71"/>
      <c r="B46" s="72" t="s">
        <v>116</v>
      </c>
      <c r="C46" s="73"/>
      <c r="D46" s="157" t="s">
        <v>180</v>
      </c>
      <c r="E46" s="157"/>
      <c r="F46" s="74" t="s">
        <v>123</v>
      </c>
      <c r="G46" s="76">
        <v>649</v>
      </c>
      <c r="H46" s="75">
        <v>0</v>
      </c>
      <c r="I46" s="75">
        <v>0</v>
      </c>
      <c r="J46" s="75">
        <v>0</v>
      </c>
    </row>
    <row r="47" spans="1:11" ht="4.9000000000000004" customHeight="1" x14ac:dyDescent="0.25">
      <c r="A47" s="71"/>
      <c r="B47" s="72"/>
      <c r="C47" s="73"/>
      <c r="D47" s="73"/>
      <c r="E47" s="73"/>
      <c r="F47" s="97"/>
      <c r="G47" s="69"/>
      <c r="H47" s="98"/>
      <c r="I47" s="98"/>
      <c r="J47" s="98"/>
    </row>
    <row r="48" spans="1:11" x14ac:dyDescent="0.25">
      <c r="A48" s="158" t="s">
        <v>181</v>
      </c>
      <c r="B48" s="159"/>
      <c r="C48" s="159"/>
      <c r="D48" s="159"/>
      <c r="E48" s="159"/>
      <c r="F48" s="99"/>
      <c r="G48" s="82" t="s">
        <v>182</v>
      </c>
      <c r="H48" s="100">
        <f>+H20+H21+H22+H23+H24+H25+H26+H29+H30+H38+H44</f>
        <v>1482101.7500000007</v>
      </c>
      <c r="I48" s="100">
        <f>+I20+I21+I22+I23+I24+I25+I26+I29+I30+I38+I44</f>
        <v>1648222.1199999996</v>
      </c>
      <c r="J48" s="83">
        <f>+J20+J21+J22+J23+J24+J25+J26+J29+J30+J38+J44</f>
        <v>1705581.5300000005</v>
      </c>
    </row>
    <row r="49" spans="1:21" s="63" customFormat="1" x14ac:dyDescent="0.25">
      <c r="H49" s="84"/>
      <c r="I49" s="84"/>
      <c r="J49" s="8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63" customFormat="1" x14ac:dyDescent="0.25">
      <c r="A50" s="85" t="s">
        <v>183</v>
      </c>
      <c r="B50" s="86"/>
      <c r="C50" s="86"/>
      <c r="D50" s="86"/>
      <c r="E50" s="86"/>
      <c r="F50" s="86"/>
      <c r="G50" s="86"/>
      <c r="H50" s="87"/>
      <c r="I50" s="87"/>
      <c r="J50" s="87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63" customFormat="1" x14ac:dyDescent="0.25">
      <c r="A51" s="65" t="s">
        <v>184</v>
      </c>
      <c r="B51" s="66"/>
      <c r="C51" s="164" t="s">
        <v>185</v>
      </c>
      <c r="D51" s="164"/>
      <c r="E51" s="164"/>
      <c r="F51" s="101" t="s">
        <v>115</v>
      </c>
      <c r="G51" s="69">
        <v>75</v>
      </c>
      <c r="H51" s="75">
        <v>2523.4499999999998</v>
      </c>
      <c r="I51" s="75">
        <v>1964.47</v>
      </c>
      <c r="J51" s="75">
        <v>50.33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63" customFormat="1" x14ac:dyDescent="0.25">
      <c r="A52" s="71" t="s">
        <v>186</v>
      </c>
      <c r="B52" s="72"/>
      <c r="C52" s="145" t="s">
        <v>187</v>
      </c>
      <c r="D52" s="145"/>
      <c r="E52" s="145"/>
      <c r="F52" s="89" t="s">
        <v>118</v>
      </c>
      <c r="G52" s="69">
        <v>65</v>
      </c>
      <c r="H52" s="75">
        <v>-531.76</v>
      </c>
      <c r="I52" s="75">
        <v>-189429.44</v>
      </c>
      <c r="J52" s="75">
        <v>-265264.07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63" customFormat="1" x14ac:dyDescent="0.25">
      <c r="A53" s="71" t="s">
        <v>188</v>
      </c>
      <c r="B53" s="72"/>
      <c r="C53" s="72" t="s">
        <v>189</v>
      </c>
      <c r="D53" s="72"/>
      <c r="E53" s="72"/>
      <c r="F53" s="89" t="s">
        <v>115</v>
      </c>
      <c r="G53" s="69">
        <v>769</v>
      </c>
      <c r="H53" s="75">
        <v>0</v>
      </c>
      <c r="I53" s="75">
        <v>1</v>
      </c>
      <c r="J53" s="75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63" customFormat="1" x14ac:dyDescent="0.25">
      <c r="A54" s="71" t="s">
        <v>190</v>
      </c>
      <c r="B54" s="72"/>
      <c r="C54" s="72" t="s">
        <v>191</v>
      </c>
      <c r="D54" s="72"/>
      <c r="E54" s="72"/>
      <c r="F54" s="89" t="s">
        <v>123</v>
      </c>
      <c r="G54" s="69">
        <v>669</v>
      </c>
      <c r="H54" s="75">
        <v>0</v>
      </c>
      <c r="I54" s="75">
        <v>0</v>
      </c>
      <c r="J54" s="75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63" customFormat="1" ht="4.9000000000000004" customHeight="1" x14ac:dyDescent="0.25">
      <c r="A55" s="71"/>
      <c r="B55" s="72"/>
      <c r="C55" s="72"/>
      <c r="D55" s="72"/>
      <c r="E55" s="72"/>
      <c r="F55" s="89"/>
      <c r="G55" s="69"/>
      <c r="H55" s="95"/>
      <c r="I55" s="95"/>
      <c r="J55" s="95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63" customFormat="1" x14ac:dyDescent="0.25">
      <c r="A56" s="158" t="s">
        <v>192</v>
      </c>
      <c r="B56" s="159"/>
      <c r="C56" s="159"/>
      <c r="D56" s="159"/>
      <c r="E56" s="159"/>
      <c r="F56" s="81"/>
      <c r="G56" s="82" t="s">
        <v>193</v>
      </c>
      <c r="H56" s="83">
        <f>SUM(H51:H54)</f>
        <v>1991.6899999999998</v>
      </c>
      <c r="I56" s="83">
        <f t="shared" ref="I56:J56" si="3">SUM(I51:I54)</f>
        <v>-187463.97</v>
      </c>
      <c r="J56" s="83">
        <f t="shared" si="3"/>
        <v>-265213.74</v>
      </c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63" customFormat="1" x14ac:dyDescent="0.25">
      <c r="H57" s="84"/>
      <c r="I57" s="84"/>
      <c r="J57" s="8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63" customFormat="1" x14ac:dyDescent="0.25">
      <c r="A58" s="85" t="s">
        <v>194</v>
      </c>
      <c r="B58" s="86"/>
      <c r="C58" s="86"/>
      <c r="D58" s="86"/>
      <c r="E58" s="86"/>
      <c r="F58" s="86"/>
      <c r="G58" s="86"/>
      <c r="H58" s="87"/>
      <c r="I58" s="87"/>
      <c r="J58" s="87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63" customFormat="1" x14ac:dyDescent="0.25">
      <c r="A59" s="65"/>
      <c r="B59" s="66" t="s">
        <v>131</v>
      </c>
      <c r="C59" s="67"/>
      <c r="D59" s="67"/>
      <c r="E59" s="67"/>
      <c r="F59" s="102"/>
      <c r="G59" s="69"/>
      <c r="H59" s="95">
        <f>+H17</f>
        <v>0</v>
      </c>
      <c r="I59" s="95">
        <f>+I17</f>
        <v>-1.4295801520347595E-7</v>
      </c>
      <c r="J59" s="95">
        <f>+J17</f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63" customFormat="1" x14ac:dyDescent="0.25">
      <c r="A60" s="71"/>
      <c r="B60" s="72" t="s">
        <v>181</v>
      </c>
      <c r="C60" s="64"/>
      <c r="D60" s="64"/>
      <c r="E60" s="64"/>
      <c r="F60" s="103"/>
      <c r="G60" s="69"/>
      <c r="H60" s="95">
        <f>+H48</f>
        <v>1482101.7500000007</v>
      </c>
      <c r="I60" s="95">
        <f>+I48</f>
        <v>1648222.1199999996</v>
      </c>
      <c r="J60" s="95">
        <f>+J48</f>
        <v>1705581.5300000005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63" customFormat="1" x14ac:dyDescent="0.25">
      <c r="A61" s="71"/>
      <c r="B61" s="72" t="s">
        <v>192</v>
      </c>
      <c r="C61" s="64"/>
      <c r="D61" s="64"/>
      <c r="E61" s="64"/>
      <c r="F61" s="103"/>
      <c r="G61" s="69"/>
      <c r="H61" s="95">
        <f>+H56</f>
        <v>1991.6899999999998</v>
      </c>
      <c r="I61" s="95">
        <f>+I56</f>
        <v>-187463.97</v>
      </c>
      <c r="J61" s="95">
        <f>+J56</f>
        <v>-265213.74</v>
      </c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63" customFormat="1" x14ac:dyDescent="0.25">
      <c r="A62" s="158" t="s">
        <v>195</v>
      </c>
      <c r="B62" s="159"/>
      <c r="C62" s="159"/>
      <c r="D62" s="159"/>
      <c r="E62" s="159"/>
      <c r="F62" s="99"/>
      <c r="G62" s="82"/>
      <c r="H62" s="83">
        <f>SUM(H59:H61)</f>
        <v>1484093.4400000006</v>
      </c>
      <c r="I62" s="83">
        <f>SUM(I59:I61)</f>
        <v>1460758.1499998567</v>
      </c>
      <c r="J62" s="83">
        <f>SUM(J59:J61)</f>
        <v>1440367.7900000005</v>
      </c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63" customFormat="1" x14ac:dyDescent="0.25">
      <c r="H63" s="84"/>
      <c r="I63" s="84"/>
      <c r="J63" s="8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63" customFormat="1" ht="14.45" customHeight="1" x14ac:dyDescent="0.25">
      <c r="A64" s="161" t="s">
        <v>196</v>
      </c>
      <c r="B64" s="162"/>
      <c r="C64" s="162"/>
      <c r="D64" s="162"/>
      <c r="E64" s="162"/>
      <c r="F64" s="162"/>
      <c r="G64" s="162"/>
      <c r="H64" s="87"/>
      <c r="I64" s="87"/>
      <c r="J64" s="87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63" customFormat="1" ht="14.45" customHeight="1" x14ac:dyDescent="0.25">
      <c r="A65" s="65" t="s">
        <v>113</v>
      </c>
      <c r="B65" s="163" t="s">
        <v>197</v>
      </c>
      <c r="C65" s="163"/>
      <c r="D65" s="163"/>
      <c r="E65" s="163"/>
      <c r="F65" s="104"/>
      <c r="G65" s="69"/>
      <c r="H65" s="75">
        <v>0</v>
      </c>
      <c r="I65" s="75">
        <f>H67</f>
        <v>1484093.4400000006</v>
      </c>
      <c r="J65" s="75">
        <f>I67</f>
        <v>2944851.5899998574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63" customFormat="1" ht="14.45" customHeight="1" x14ac:dyDescent="0.25">
      <c r="A66" s="71" t="s">
        <v>116</v>
      </c>
      <c r="B66" s="156" t="s">
        <v>198</v>
      </c>
      <c r="C66" s="156"/>
      <c r="D66" s="156"/>
      <c r="E66" s="156"/>
      <c r="F66" s="97"/>
      <c r="G66" s="69"/>
      <c r="H66" s="95">
        <f>+H62</f>
        <v>1484093.4400000006</v>
      </c>
      <c r="I66" s="95">
        <f>+I62</f>
        <v>1460758.1499998567</v>
      </c>
      <c r="J66" s="95">
        <f>+J62</f>
        <v>1440367.7900000005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63" customFormat="1" ht="14.45" customHeight="1" x14ac:dyDescent="0.25">
      <c r="A67" s="105" t="s">
        <v>160</v>
      </c>
      <c r="B67" s="162" t="s">
        <v>199</v>
      </c>
      <c r="C67" s="162"/>
      <c r="D67" s="162"/>
      <c r="E67" s="162"/>
      <c r="F67" s="106"/>
      <c r="G67" s="82" t="s">
        <v>200</v>
      </c>
      <c r="H67" s="107">
        <f>+H65+H66</f>
        <v>1484093.4400000006</v>
      </c>
      <c r="I67" s="107">
        <f>+I65+I66</f>
        <v>2944851.5899998574</v>
      </c>
      <c r="J67" s="107">
        <f>+J65+J66</f>
        <v>4385219.3799998574</v>
      </c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7">
    <mergeCell ref="A64:G64"/>
    <mergeCell ref="B65:E65"/>
    <mergeCell ref="B66:E66"/>
    <mergeCell ref="B67:E67"/>
    <mergeCell ref="D46:E46"/>
    <mergeCell ref="A48:E48"/>
    <mergeCell ref="C51:E51"/>
    <mergeCell ref="C52:E52"/>
    <mergeCell ref="A56:E56"/>
    <mergeCell ref="A62:E62"/>
    <mergeCell ref="D45:E45"/>
    <mergeCell ref="D34:E34"/>
    <mergeCell ref="D35:E35"/>
    <mergeCell ref="D36:E36"/>
    <mergeCell ref="D37:E37"/>
    <mergeCell ref="C38:E38"/>
    <mergeCell ref="D39:E39"/>
    <mergeCell ref="D40:E40"/>
    <mergeCell ref="D41:E41"/>
    <mergeCell ref="D42:E42"/>
    <mergeCell ref="D43:E43"/>
    <mergeCell ref="C44:E44"/>
    <mergeCell ref="D33:E33"/>
    <mergeCell ref="C22:E22"/>
    <mergeCell ref="C23:E23"/>
    <mergeCell ref="C24:E24"/>
    <mergeCell ref="C25:E25"/>
    <mergeCell ref="C26:E26"/>
    <mergeCell ref="D27:E27"/>
    <mergeCell ref="D28:E28"/>
    <mergeCell ref="C29:E29"/>
    <mergeCell ref="C30:E30"/>
    <mergeCell ref="D31:E31"/>
    <mergeCell ref="D32:E32"/>
    <mergeCell ref="C21:E21"/>
    <mergeCell ref="A1:J1"/>
    <mergeCell ref="A3:J3"/>
    <mergeCell ref="A5:F6"/>
    <mergeCell ref="G5:G6"/>
    <mergeCell ref="H5:H6"/>
    <mergeCell ref="I5:I6"/>
    <mergeCell ref="J5:J6"/>
    <mergeCell ref="D8:E8"/>
    <mergeCell ref="D9:E9"/>
    <mergeCell ref="D12:E12"/>
    <mergeCell ref="D13:E13"/>
    <mergeCell ref="A17:E17"/>
  </mergeCells>
  <printOptions horizontalCentered="1"/>
  <pageMargins left="0.43307086614173229" right="0.27559055118110237" top="0.59055118110236227" bottom="0.35433070866141736" header="0.31496062992125984" footer="0.23622047244094491"/>
  <pageSetup paperSize="9" scale="90" orientation="landscape" r:id="rId1"/>
  <headerFooter>
    <oddFooter>&amp;C&amp;"Calibri,Standaard"&amp;P/&amp;N&amp;R&amp;"Calibri,Standaard"&amp;A</oddFooter>
  </headerFooter>
  <rowBreaks count="2" manualBreakCount="2">
    <brk id="29" max="16383" man="1"/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D250-D54A-4452-A70F-4D8D5698A0D4}">
  <dimension ref="A1:T67"/>
  <sheetViews>
    <sheetView showGridLines="0" zoomScaleNormal="100" workbookViewId="0">
      <selection activeCell="O24" sqref="O24"/>
    </sheetView>
  </sheetViews>
  <sheetFormatPr defaultRowHeight="15" x14ac:dyDescent="0.25"/>
  <cols>
    <col min="1" max="1" width="4.83203125" style="63" customWidth="1"/>
    <col min="2" max="2" width="3.1640625" style="63" customWidth="1"/>
    <col min="3" max="3" width="1.33203125" style="63" customWidth="1"/>
    <col min="4" max="4" width="4.6640625" style="63" customWidth="1"/>
    <col min="5" max="5" width="39.1640625" style="63" customWidth="1"/>
    <col min="6" max="6" width="6.1640625" style="63" customWidth="1"/>
    <col min="7" max="7" width="10.83203125" style="63" customWidth="1"/>
    <col min="8" max="10" width="18.83203125" style="63" customWidth="1"/>
    <col min="11" max="11" width="9.33203125" style="63" customWidth="1"/>
    <col min="12" max="241" width="8.83203125" style="1"/>
    <col min="242" max="242" width="4.83203125" style="1" customWidth="1"/>
    <col min="243" max="243" width="3.1640625" style="1" customWidth="1"/>
    <col min="244" max="244" width="1.33203125" style="1" customWidth="1"/>
    <col min="245" max="245" width="4.6640625" style="1" customWidth="1"/>
    <col min="246" max="246" width="42.83203125" style="1" customWidth="1"/>
    <col min="247" max="247" width="8.83203125" style="1" customWidth="1"/>
    <col min="248" max="249" width="19.83203125" style="1" customWidth="1"/>
    <col min="250" max="266" width="9.33203125" style="1" customWidth="1"/>
    <col min="267" max="497" width="8.83203125" style="1"/>
    <col min="498" max="498" width="4.83203125" style="1" customWidth="1"/>
    <col min="499" max="499" width="3.1640625" style="1" customWidth="1"/>
    <col min="500" max="500" width="1.33203125" style="1" customWidth="1"/>
    <col min="501" max="501" width="4.6640625" style="1" customWidth="1"/>
    <col min="502" max="502" width="42.83203125" style="1" customWidth="1"/>
    <col min="503" max="503" width="8.83203125" style="1" customWidth="1"/>
    <col min="504" max="505" width="19.83203125" style="1" customWidth="1"/>
    <col min="506" max="522" width="9.33203125" style="1" customWidth="1"/>
    <col min="523" max="753" width="8.83203125" style="1"/>
    <col min="754" max="754" width="4.83203125" style="1" customWidth="1"/>
    <col min="755" max="755" width="3.1640625" style="1" customWidth="1"/>
    <col min="756" max="756" width="1.33203125" style="1" customWidth="1"/>
    <col min="757" max="757" width="4.6640625" style="1" customWidth="1"/>
    <col min="758" max="758" width="42.83203125" style="1" customWidth="1"/>
    <col min="759" max="759" width="8.83203125" style="1" customWidth="1"/>
    <col min="760" max="761" width="19.83203125" style="1" customWidth="1"/>
    <col min="762" max="778" width="9.33203125" style="1" customWidth="1"/>
    <col min="779" max="1009" width="8.83203125" style="1"/>
    <col min="1010" max="1010" width="4.83203125" style="1" customWidth="1"/>
    <col min="1011" max="1011" width="3.1640625" style="1" customWidth="1"/>
    <col min="1012" max="1012" width="1.33203125" style="1" customWidth="1"/>
    <col min="1013" max="1013" width="4.6640625" style="1" customWidth="1"/>
    <col min="1014" max="1014" width="42.83203125" style="1" customWidth="1"/>
    <col min="1015" max="1015" width="8.83203125" style="1" customWidth="1"/>
    <col min="1016" max="1017" width="19.83203125" style="1" customWidth="1"/>
    <col min="1018" max="1034" width="9.33203125" style="1" customWidth="1"/>
    <col min="1035" max="1265" width="8.83203125" style="1"/>
    <col min="1266" max="1266" width="4.83203125" style="1" customWidth="1"/>
    <col min="1267" max="1267" width="3.1640625" style="1" customWidth="1"/>
    <col min="1268" max="1268" width="1.33203125" style="1" customWidth="1"/>
    <col min="1269" max="1269" width="4.6640625" style="1" customWidth="1"/>
    <col min="1270" max="1270" width="42.83203125" style="1" customWidth="1"/>
    <col min="1271" max="1271" width="8.83203125" style="1" customWidth="1"/>
    <col min="1272" max="1273" width="19.83203125" style="1" customWidth="1"/>
    <col min="1274" max="1290" width="9.33203125" style="1" customWidth="1"/>
    <col min="1291" max="1521" width="8.83203125" style="1"/>
    <col min="1522" max="1522" width="4.83203125" style="1" customWidth="1"/>
    <col min="1523" max="1523" width="3.1640625" style="1" customWidth="1"/>
    <col min="1524" max="1524" width="1.33203125" style="1" customWidth="1"/>
    <col min="1525" max="1525" width="4.6640625" style="1" customWidth="1"/>
    <col min="1526" max="1526" width="42.83203125" style="1" customWidth="1"/>
    <col min="1527" max="1527" width="8.83203125" style="1" customWidth="1"/>
    <col min="1528" max="1529" width="19.83203125" style="1" customWidth="1"/>
    <col min="1530" max="1546" width="9.33203125" style="1" customWidth="1"/>
    <col min="1547" max="1777" width="8.83203125" style="1"/>
    <col min="1778" max="1778" width="4.83203125" style="1" customWidth="1"/>
    <col min="1779" max="1779" width="3.1640625" style="1" customWidth="1"/>
    <col min="1780" max="1780" width="1.33203125" style="1" customWidth="1"/>
    <col min="1781" max="1781" width="4.6640625" style="1" customWidth="1"/>
    <col min="1782" max="1782" width="42.83203125" style="1" customWidth="1"/>
    <col min="1783" max="1783" width="8.83203125" style="1" customWidth="1"/>
    <col min="1784" max="1785" width="19.83203125" style="1" customWidth="1"/>
    <col min="1786" max="1802" width="9.33203125" style="1" customWidth="1"/>
    <col min="1803" max="2033" width="8.83203125" style="1"/>
    <col min="2034" max="2034" width="4.83203125" style="1" customWidth="1"/>
    <col min="2035" max="2035" width="3.1640625" style="1" customWidth="1"/>
    <col min="2036" max="2036" width="1.33203125" style="1" customWidth="1"/>
    <col min="2037" max="2037" width="4.6640625" style="1" customWidth="1"/>
    <col min="2038" max="2038" width="42.83203125" style="1" customWidth="1"/>
    <col min="2039" max="2039" width="8.83203125" style="1" customWidth="1"/>
    <col min="2040" max="2041" width="19.83203125" style="1" customWidth="1"/>
    <col min="2042" max="2058" width="9.33203125" style="1" customWidth="1"/>
    <col min="2059" max="2289" width="8.83203125" style="1"/>
    <col min="2290" max="2290" width="4.83203125" style="1" customWidth="1"/>
    <col min="2291" max="2291" width="3.1640625" style="1" customWidth="1"/>
    <col min="2292" max="2292" width="1.33203125" style="1" customWidth="1"/>
    <col min="2293" max="2293" width="4.6640625" style="1" customWidth="1"/>
    <col min="2294" max="2294" width="42.83203125" style="1" customWidth="1"/>
    <col min="2295" max="2295" width="8.83203125" style="1" customWidth="1"/>
    <col min="2296" max="2297" width="19.83203125" style="1" customWidth="1"/>
    <col min="2298" max="2314" width="9.33203125" style="1" customWidth="1"/>
    <col min="2315" max="2545" width="8.83203125" style="1"/>
    <col min="2546" max="2546" width="4.83203125" style="1" customWidth="1"/>
    <col min="2547" max="2547" width="3.1640625" style="1" customWidth="1"/>
    <col min="2548" max="2548" width="1.33203125" style="1" customWidth="1"/>
    <col min="2549" max="2549" width="4.6640625" style="1" customWidth="1"/>
    <col min="2550" max="2550" width="42.83203125" style="1" customWidth="1"/>
    <col min="2551" max="2551" width="8.83203125" style="1" customWidth="1"/>
    <col min="2552" max="2553" width="19.83203125" style="1" customWidth="1"/>
    <col min="2554" max="2570" width="9.33203125" style="1" customWidth="1"/>
    <col min="2571" max="2801" width="8.83203125" style="1"/>
    <col min="2802" max="2802" width="4.83203125" style="1" customWidth="1"/>
    <col min="2803" max="2803" width="3.1640625" style="1" customWidth="1"/>
    <col min="2804" max="2804" width="1.33203125" style="1" customWidth="1"/>
    <col min="2805" max="2805" width="4.6640625" style="1" customWidth="1"/>
    <col min="2806" max="2806" width="42.83203125" style="1" customWidth="1"/>
    <col min="2807" max="2807" width="8.83203125" style="1" customWidth="1"/>
    <col min="2808" max="2809" width="19.83203125" style="1" customWidth="1"/>
    <col min="2810" max="2826" width="9.33203125" style="1" customWidth="1"/>
    <col min="2827" max="3057" width="8.83203125" style="1"/>
    <col min="3058" max="3058" width="4.83203125" style="1" customWidth="1"/>
    <col min="3059" max="3059" width="3.1640625" style="1" customWidth="1"/>
    <col min="3060" max="3060" width="1.33203125" style="1" customWidth="1"/>
    <col min="3061" max="3061" width="4.6640625" style="1" customWidth="1"/>
    <col min="3062" max="3062" width="42.83203125" style="1" customWidth="1"/>
    <col min="3063" max="3063" width="8.83203125" style="1" customWidth="1"/>
    <col min="3064" max="3065" width="19.83203125" style="1" customWidth="1"/>
    <col min="3066" max="3082" width="9.33203125" style="1" customWidth="1"/>
    <col min="3083" max="3313" width="8.83203125" style="1"/>
    <col min="3314" max="3314" width="4.83203125" style="1" customWidth="1"/>
    <col min="3315" max="3315" width="3.1640625" style="1" customWidth="1"/>
    <col min="3316" max="3316" width="1.33203125" style="1" customWidth="1"/>
    <col min="3317" max="3317" width="4.6640625" style="1" customWidth="1"/>
    <col min="3318" max="3318" width="42.83203125" style="1" customWidth="1"/>
    <col min="3319" max="3319" width="8.83203125" style="1" customWidth="1"/>
    <col min="3320" max="3321" width="19.83203125" style="1" customWidth="1"/>
    <col min="3322" max="3338" width="9.33203125" style="1" customWidth="1"/>
    <col min="3339" max="3569" width="8.83203125" style="1"/>
    <col min="3570" max="3570" width="4.83203125" style="1" customWidth="1"/>
    <col min="3571" max="3571" width="3.1640625" style="1" customWidth="1"/>
    <col min="3572" max="3572" width="1.33203125" style="1" customWidth="1"/>
    <col min="3573" max="3573" width="4.6640625" style="1" customWidth="1"/>
    <col min="3574" max="3574" width="42.83203125" style="1" customWidth="1"/>
    <col min="3575" max="3575" width="8.83203125" style="1" customWidth="1"/>
    <col min="3576" max="3577" width="19.83203125" style="1" customWidth="1"/>
    <col min="3578" max="3594" width="9.33203125" style="1" customWidth="1"/>
    <col min="3595" max="3825" width="8.83203125" style="1"/>
    <col min="3826" max="3826" width="4.83203125" style="1" customWidth="1"/>
    <col min="3827" max="3827" width="3.1640625" style="1" customWidth="1"/>
    <col min="3828" max="3828" width="1.33203125" style="1" customWidth="1"/>
    <col min="3829" max="3829" width="4.6640625" style="1" customWidth="1"/>
    <col min="3830" max="3830" width="42.83203125" style="1" customWidth="1"/>
    <col min="3831" max="3831" width="8.83203125" style="1" customWidth="1"/>
    <col min="3832" max="3833" width="19.83203125" style="1" customWidth="1"/>
    <col min="3834" max="3850" width="9.33203125" style="1" customWidth="1"/>
    <col min="3851" max="4081" width="8.83203125" style="1"/>
    <col min="4082" max="4082" width="4.83203125" style="1" customWidth="1"/>
    <col min="4083" max="4083" width="3.1640625" style="1" customWidth="1"/>
    <col min="4084" max="4084" width="1.33203125" style="1" customWidth="1"/>
    <col min="4085" max="4085" width="4.6640625" style="1" customWidth="1"/>
    <col min="4086" max="4086" width="42.83203125" style="1" customWidth="1"/>
    <col min="4087" max="4087" width="8.83203125" style="1" customWidth="1"/>
    <col min="4088" max="4089" width="19.83203125" style="1" customWidth="1"/>
    <col min="4090" max="4106" width="9.33203125" style="1" customWidth="1"/>
    <col min="4107" max="4337" width="8.83203125" style="1"/>
    <col min="4338" max="4338" width="4.83203125" style="1" customWidth="1"/>
    <col min="4339" max="4339" width="3.1640625" style="1" customWidth="1"/>
    <col min="4340" max="4340" width="1.33203125" style="1" customWidth="1"/>
    <col min="4341" max="4341" width="4.6640625" style="1" customWidth="1"/>
    <col min="4342" max="4342" width="42.83203125" style="1" customWidth="1"/>
    <col min="4343" max="4343" width="8.83203125" style="1" customWidth="1"/>
    <col min="4344" max="4345" width="19.83203125" style="1" customWidth="1"/>
    <col min="4346" max="4362" width="9.33203125" style="1" customWidth="1"/>
    <col min="4363" max="4593" width="8.83203125" style="1"/>
    <col min="4594" max="4594" width="4.83203125" style="1" customWidth="1"/>
    <col min="4595" max="4595" width="3.1640625" style="1" customWidth="1"/>
    <col min="4596" max="4596" width="1.33203125" style="1" customWidth="1"/>
    <col min="4597" max="4597" width="4.6640625" style="1" customWidth="1"/>
    <col min="4598" max="4598" width="42.83203125" style="1" customWidth="1"/>
    <col min="4599" max="4599" width="8.83203125" style="1" customWidth="1"/>
    <col min="4600" max="4601" width="19.83203125" style="1" customWidth="1"/>
    <col min="4602" max="4618" width="9.33203125" style="1" customWidth="1"/>
    <col min="4619" max="4849" width="8.83203125" style="1"/>
    <col min="4850" max="4850" width="4.83203125" style="1" customWidth="1"/>
    <col min="4851" max="4851" width="3.1640625" style="1" customWidth="1"/>
    <col min="4852" max="4852" width="1.33203125" style="1" customWidth="1"/>
    <col min="4853" max="4853" width="4.6640625" style="1" customWidth="1"/>
    <col min="4854" max="4854" width="42.83203125" style="1" customWidth="1"/>
    <col min="4855" max="4855" width="8.83203125" style="1" customWidth="1"/>
    <col min="4856" max="4857" width="19.83203125" style="1" customWidth="1"/>
    <col min="4858" max="4874" width="9.33203125" style="1" customWidth="1"/>
    <col min="4875" max="5105" width="8.83203125" style="1"/>
    <col min="5106" max="5106" width="4.83203125" style="1" customWidth="1"/>
    <col min="5107" max="5107" width="3.1640625" style="1" customWidth="1"/>
    <col min="5108" max="5108" width="1.33203125" style="1" customWidth="1"/>
    <col min="5109" max="5109" width="4.6640625" style="1" customWidth="1"/>
    <col min="5110" max="5110" width="42.83203125" style="1" customWidth="1"/>
    <col min="5111" max="5111" width="8.83203125" style="1" customWidth="1"/>
    <col min="5112" max="5113" width="19.83203125" style="1" customWidth="1"/>
    <col min="5114" max="5130" width="9.33203125" style="1" customWidth="1"/>
    <col min="5131" max="5361" width="8.83203125" style="1"/>
    <col min="5362" max="5362" width="4.83203125" style="1" customWidth="1"/>
    <col min="5363" max="5363" width="3.1640625" style="1" customWidth="1"/>
    <col min="5364" max="5364" width="1.33203125" style="1" customWidth="1"/>
    <col min="5365" max="5365" width="4.6640625" style="1" customWidth="1"/>
    <col min="5366" max="5366" width="42.83203125" style="1" customWidth="1"/>
    <col min="5367" max="5367" width="8.83203125" style="1" customWidth="1"/>
    <col min="5368" max="5369" width="19.83203125" style="1" customWidth="1"/>
    <col min="5370" max="5386" width="9.33203125" style="1" customWidth="1"/>
    <col min="5387" max="5617" width="8.83203125" style="1"/>
    <col min="5618" max="5618" width="4.83203125" style="1" customWidth="1"/>
    <col min="5619" max="5619" width="3.1640625" style="1" customWidth="1"/>
    <col min="5620" max="5620" width="1.33203125" style="1" customWidth="1"/>
    <col min="5621" max="5621" width="4.6640625" style="1" customWidth="1"/>
    <col min="5622" max="5622" width="42.83203125" style="1" customWidth="1"/>
    <col min="5623" max="5623" width="8.83203125" style="1" customWidth="1"/>
    <col min="5624" max="5625" width="19.83203125" style="1" customWidth="1"/>
    <col min="5626" max="5642" width="9.33203125" style="1" customWidth="1"/>
    <col min="5643" max="5873" width="8.83203125" style="1"/>
    <col min="5874" max="5874" width="4.83203125" style="1" customWidth="1"/>
    <col min="5875" max="5875" width="3.1640625" style="1" customWidth="1"/>
    <col min="5876" max="5876" width="1.33203125" style="1" customWidth="1"/>
    <col min="5877" max="5877" width="4.6640625" style="1" customWidth="1"/>
    <col min="5878" max="5878" width="42.83203125" style="1" customWidth="1"/>
    <col min="5879" max="5879" width="8.83203125" style="1" customWidth="1"/>
    <col min="5880" max="5881" width="19.83203125" style="1" customWidth="1"/>
    <col min="5882" max="5898" width="9.33203125" style="1" customWidth="1"/>
    <col min="5899" max="6129" width="8.83203125" style="1"/>
    <col min="6130" max="6130" width="4.83203125" style="1" customWidth="1"/>
    <col min="6131" max="6131" width="3.1640625" style="1" customWidth="1"/>
    <col min="6132" max="6132" width="1.33203125" style="1" customWidth="1"/>
    <col min="6133" max="6133" width="4.6640625" style="1" customWidth="1"/>
    <col min="6134" max="6134" width="42.83203125" style="1" customWidth="1"/>
    <col min="6135" max="6135" width="8.83203125" style="1" customWidth="1"/>
    <col min="6136" max="6137" width="19.83203125" style="1" customWidth="1"/>
    <col min="6138" max="6154" width="9.33203125" style="1" customWidth="1"/>
    <col min="6155" max="6385" width="8.83203125" style="1"/>
    <col min="6386" max="6386" width="4.83203125" style="1" customWidth="1"/>
    <col min="6387" max="6387" width="3.1640625" style="1" customWidth="1"/>
    <col min="6388" max="6388" width="1.33203125" style="1" customWidth="1"/>
    <col min="6389" max="6389" width="4.6640625" style="1" customWidth="1"/>
    <col min="6390" max="6390" width="42.83203125" style="1" customWidth="1"/>
    <col min="6391" max="6391" width="8.83203125" style="1" customWidth="1"/>
    <col min="6392" max="6393" width="19.83203125" style="1" customWidth="1"/>
    <col min="6394" max="6410" width="9.33203125" style="1" customWidth="1"/>
    <col min="6411" max="6641" width="8.83203125" style="1"/>
    <col min="6642" max="6642" width="4.83203125" style="1" customWidth="1"/>
    <col min="6643" max="6643" width="3.1640625" style="1" customWidth="1"/>
    <col min="6644" max="6644" width="1.33203125" style="1" customWidth="1"/>
    <col min="6645" max="6645" width="4.6640625" style="1" customWidth="1"/>
    <col min="6646" max="6646" width="42.83203125" style="1" customWidth="1"/>
    <col min="6647" max="6647" width="8.83203125" style="1" customWidth="1"/>
    <col min="6648" max="6649" width="19.83203125" style="1" customWidth="1"/>
    <col min="6650" max="6666" width="9.33203125" style="1" customWidth="1"/>
    <col min="6667" max="6897" width="8.83203125" style="1"/>
    <col min="6898" max="6898" width="4.83203125" style="1" customWidth="1"/>
    <col min="6899" max="6899" width="3.1640625" style="1" customWidth="1"/>
    <col min="6900" max="6900" width="1.33203125" style="1" customWidth="1"/>
    <col min="6901" max="6901" width="4.6640625" style="1" customWidth="1"/>
    <col min="6902" max="6902" width="42.83203125" style="1" customWidth="1"/>
    <col min="6903" max="6903" width="8.83203125" style="1" customWidth="1"/>
    <col min="6904" max="6905" width="19.83203125" style="1" customWidth="1"/>
    <col min="6906" max="6922" width="9.33203125" style="1" customWidth="1"/>
    <col min="6923" max="7153" width="8.83203125" style="1"/>
    <col min="7154" max="7154" width="4.83203125" style="1" customWidth="1"/>
    <col min="7155" max="7155" width="3.1640625" style="1" customWidth="1"/>
    <col min="7156" max="7156" width="1.33203125" style="1" customWidth="1"/>
    <col min="7157" max="7157" width="4.6640625" style="1" customWidth="1"/>
    <col min="7158" max="7158" width="42.83203125" style="1" customWidth="1"/>
    <col min="7159" max="7159" width="8.83203125" style="1" customWidth="1"/>
    <col min="7160" max="7161" width="19.83203125" style="1" customWidth="1"/>
    <col min="7162" max="7178" width="9.33203125" style="1" customWidth="1"/>
    <col min="7179" max="7409" width="8.83203125" style="1"/>
    <col min="7410" max="7410" width="4.83203125" style="1" customWidth="1"/>
    <col min="7411" max="7411" width="3.1640625" style="1" customWidth="1"/>
    <col min="7412" max="7412" width="1.33203125" style="1" customWidth="1"/>
    <col min="7413" max="7413" width="4.6640625" style="1" customWidth="1"/>
    <col min="7414" max="7414" width="42.83203125" style="1" customWidth="1"/>
    <col min="7415" max="7415" width="8.83203125" style="1" customWidth="1"/>
    <col min="7416" max="7417" width="19.83203125" style="1" customWidth="1"/>
    <col min="7418" max="7434" width="9.33203125" style="1" customWidth="1"/>
    <col min="7435" max="7665" width="8.83203125" style="1"/>
    <col min="7666" max="7666" width="4.83203125" style="1" customWidth="1"/>
    <col min="7667" max="7667" width="3.1640625" style="1" customWidth="1"/>
    <col min="7668" max="7668" width="1.33203125" style="1" customWidth="1"/>
    <col min="7669" max="7669" width="4.6640625" style="1" customWidth="1"/>
    <col min="7670" max="7670" width="42.83203125" style="1" customWidth="1"/>
    <col min="7671" max="7671" width="8.83203125" style="1" customWidth="1"/>
    <col min="7672" max="7673" width="19.83203125" style="1" customWidth="1"/>
    <col min="7674" max="7690" width="9.33203125" style="1" customWidth="1"/>
    <col min="7691" max="7921" width="8.83203125" style="1"/>
    <col min="7922" max="7922" width="4.83203125" style="1" customWidth="1"/>
    <col min="7923" max="7923" width="3.1640625" style="1" customWidth="1"/>
    <col min="7924" max="7924" width="1.33203125" style="1" customWidth="1"/>
    <col min="7925" max="7925" width="4.6640625" style="1" customWidth="1"/>
    <col min="7926" max="7926" width="42.83203125" style="1" customWidth="1"/>
    <col min="7927" max="7927" width="8.83203125" style="1" customWidth="1"/>
    <col min="7928" max="7929" width="19.83203125" style="1" customWidth="1"/>
    <col min="7930" max="7946" width="9.33203125" style="1" customWidth="1"/>
    <col min="7947" max="8177" width="8.83203125" style="1"/>
    <col min="8178" max="8178" width="4.83203125" style="1" customWidth="1"/>
    <col min="8179" max="8179" width="3.1640625" style="1" customWidth="1"/>
    <col min="8180" max="8180" width="1.33203125" style="1" customWidth="1"/>
    <col min="8181" max="8181" width="4.6640625" style="1" customWidth="1"/>
    <col min="8182" max="8182" width="42.83203125" style="1" customWidth="1"/>
    <col min="8183" max="8183" width="8.83203125" style="1" customWidth="1"/>
    <col min="8184" max="8185" width="19.83203125" style="1" customWidth="1"/>
    <col min="8186" max="8202" width="9.33203125" style="1" customWidth="1"/>
    <col min="8203" max="8433" width="8.83203125" style="1"/>
    <col min="8434" max="8434" width="4.83203125" style="1" customWidth="1"/>
    <col min="8435" max="8435" width="3.1640625" style="1" customWidth="1"/>
    <col min="8436" max="8436" width="1.33203125" style="1" customWidth="1"/>
    <col min="8437" max="8437" width="4.6640625" style="1" customWidth="1"/>
    <col min="8438" max="8438" width="42.83203125" style="1" customWidth="1"/>
    <col min="8439" max="8439" width="8.83203125" style="1" customWidth="1"/>
    <col min="8440" max="8441" width="19.83203125" style="1" customWidth="1"/>
    <col min="8442" max="8458" width="9.33203125" style="1" customWidth="1"/>
    <col min="8459" max="8689" width="8.83203125" style="1"/>
    <col min="8690" max="8690" width="4.83203125" style="1" customWidth="1"/>
    <col min="8691" max="8691" width="3.1640625" style="1" customWidth="1"/>
    <col min="8692" max="8692" width="1.33203125" style="1" customWidth="1"/>
    <col min="8693" max="8693" width="4.6640625" style="1" customWidth="1"/>
    <col min="8694" max="8694" width="42.83203125" style="1" customWidth="1"/>
    <col min="8695" max="8695" width="8.83203125" style="1" customWidth="1"/>
    <col min="8696" max="8697" width="19.83203125" style="1" customWidth="1"/>
    <col min="8698" max="8714" width="9.33203125" style="1" customWidth="1"/>
    <col min="8715" max="8945" width="8.83203125" style="1"/>
    <col min="8946" max="8946" width="4.83203125" style="1" customWidth="1"/>
    <col min="8947" max="8947" width="3.1640625" style="1" customWidth="1"/>
    <col min="8948" max="8948" width="1.33203125" style="1" customWidth="1"/>
    <col min="8949" max="8949" width="4.6640625" style="1" customWidth="1"/>
    <col min="8950" max="8950" width="42.83203125" style="1" customWidth="1"/>
    <col min="8951" max="8951" width="8.83203125" style="1" customWidth="1"/>
    <col min="8952" max="8953" width="19.83203125" style="1" customWidth="1"/>
    <col min="8954" max="8970" width="9.33203125" style="1" customWidth="1"/>
    <col min="8971" max="9201" width="8.83203125" style="1"/>
    <col min="9202" max="9202" width="4.83203125" style="1" customWidth="1"/>
    <col min="9203" max="9203" width="3.1640625" style="1" customWidth="1"/>
    <col min="9204" max="9204" width="1.33203125" style="1" customWidth="1"/>
    <col min="9205" max="9205" width="4.6640625" style="1" customWidth="1"/>
    <col min="9206" max="9206" width="42.83203125" style="1" customWidth="1"/>
    <col min="9207" max="9207" width="8.83203125" style="1" customWidth="1"/>
    <col min="9208" max="9209" width="19.83203125" style="1" customWidth="1"/>
    <col min="9210" max="9226" width="9.33203125" style="1" customWidth="1"/>
    <col min="9227" max="9457" width="8.83203125" style="1"/>
    <col min="9458" max="9458" width="4.83203125" style="1" customWidth="1"/>
    <col min="9459" max="9459" width="3.1640625" style="1" customWidth="1"/>
    <col min="9460" max="9460" width="1.33203125" style="1" customWidth="1"/>
    <col min="9461" max="9461" width="4.6640625" style="1" customWidth="1"/>
    <col min="9462" max="9462" width="42.83203125" style="1" customWidth="1"/>
    <col min="9463" max="9463" width="8.83203125" style="1" customWidth="1"/>
    <col min="9464" max="9465" width="19.83203125" style="1" customWidth="1"/>
    <col min="9466" max="9482" width="9.33203125" style="1" customWidth="1"/>
    <col min="9483" max="9713" width="8.83203125" style="1"/>
    <col min="9714" max="9714" width="4.83203125" style="1" customWidth="1"/>
    <col min="9715" max="9715" width="3.1640625" style="1" customWidth="1"/>
    <col min="9716" max="9716" width="1.33203125" style="1" customWidth="1"/>
    <col min="9717" max="9717" width="4.6640625" style="1" customWidth="1"/>
    <col min="9718" max="9718" width="42.83203125" style="1" customWidth="1"/>
    <col min="9719" max="9719" width="8.83203125" style="1" customWidth="1"/>
    <col min="9720" max="9721" width="19.83203125" style="1" customWidth="1"/>
    <col min="9722" max="9738" width="9.33203125" style="1" customWidth="1"/>
    <col min="9739" max="9969" width="8.83203125" style="1"/>
    <col min="9970" max="9970" width="4.83203125" style="1" customWidth="1"/>
    <col min="9971" max="9971" width="3.1640625" style="1" customWidth="1"/>
    <col min="9972" max="9972" width="1.33203125" style="1" customWidth="1"/>
    <col min="9973" max="9973" width="4.6640625" style="1" customWidth="1"/>
    <col min="9974" max="9974" width="42.83203125" style="1" customWidth="1"/>
    <col min="9975" max="9975" width="8.83203125" style="1" customWidth="1"/>
    <col min="9976" max="9977" width="19.83203125" style="1" customWidth="1"/>
    <col min="9978" max="9994" width="9.33203125" style="1" customWidth="1"/>
    <col min="9995" max="10225" width="8.83203125" style="1"/>
    <col min="10226" max="10226" width="4.83203125" style="1" customWidth="1"/>
    <col min="10227" max="10227" width="3.1640625" style="1" customWidth="1"/>
    <col min="10228" max="10228" width="1.33203125" style="1" customWidth="1"/>
    <col min="10229" max="10229" width="4.6640625" style="1" customWidth="1"/>
    <col min="10230" max="10230" width="42.83203125" style="1" customWidth="1"/>
    <col min="10231" max="10231" width="8.83203125" style="1" customWidth="1"/>
    <col min="10232" max="10233" width="19.83203125" style="1" customWidth="1"/>
    <col min="10234" max="10250" width="9.33203125" style="1" customWidth="1"/>
    <col min="10251" max="10481" width="8.83203125" style="1"/>
    <col min="10482" max="10482" width="4.83203125" style="1" customWidth="1"/>
    <col min="10483" max="10483" width="3.1640625" style="1" customWidth="1"/>
    <col min="10484" max="10484" width="1.33203125" style="1" customWidth="1"/>
    <col min="10485" max="10485" width="4.6640625" style="1" customWidth="1"/>
    <col min="10486" max="10486" width="42.83203125" style="1" customWidth="1"/>
    <col min="10487" max="10487" width="8.83203125" style="1" customWidth="1"/>
    <col min="10488" max="10489" width="19.83203125" style="1" customWidth="1"/>
    <col min="10490" max="10506" width="9.33203125" style="1" customWidth="1"/>
    <col min="10507" max="10737" width="8.83203125" style="1"/>
    <col min="10738" max="10738" width="4.83203125" style="1" customWidth="1"/>
    <col min="10739" max="10739" width="3.1640625" style="1" customWidth="1"/>
    <col min="10740" max="10740" width="1.33203125" style="1" customWidth="1"/>
    <col min="10741" max="10741" width="4.6640625" style="1" customWidth="1"/>
    <col min="10742" max="10742" width="42.83203125" style="1" customWidth="1"/>
    <col min="10743" max="10743" width="8.83203125" style="1" customWidth="1"/>
    <col min="10744" max="10745" width="19.83203125" style="1" customWidth="1"/>
    <col min="10746" max="10762" width="9.33203125" style="1" customWidth="1"/>
    <col min="10763" max="10993" width="8.83203125" style="1"/>
    <col min="10994" max="10994" width="4.83203125" style="1" customWidth="1"/>
    <col min="10995" max="10995" width="3.1640625" style="1" customWidth="1"/>
    <col min="10996" max="10996" width="1.33203125" style="1" customWidth="1"/>
    <col min="10997" max="10997" width="4.6640625" style="1" customWidth="1"/>
    <col min="10998" max="10998" width="42.83203125" style="1" customWidth="1"/>
    <col min="10999" max="10999" width="8.83203125" style="1" customWidth="1"/>
    <col min="11000" max="11001" width="19.83203125" style="1" customWidth="1"/>
    <col min="11002" max="11018" width="9.33203125" style="1" customWidth="1"/>
    <col min="11019" max="11249" width="8.83203125" style="1"/>
    <col min="11250" max="11250" width="4.83203125" style="1" customWidth="1"/>
    <col min="11251" max="11251" width="3.1640625" style="1" customWidth="1"/>
    <col min="11252" max="11252" width="1.33203125" style="1" customWidth="1"/>
    <col min="11253" max="11253" width="4.6640625" style="1" customWidth="1"/>
    <col min="11254" max="11254" width="42.83203125" style="1" customWidth="1"/>
    <col min="11255" max="11255" width="8.83203125" style="1" customWidth="1"/>
    <col min="11256" max="11257" width="19.83203125" style="1" customWidth="1"/>
    <col min="11258" max="11274" width="9.33203125" style="1" customWidth="1"/>
    <col min="11275" max="11505" width="8.83203125" style="1"/>
    <col min="11506" max="11506" width="4.83203125" style="1" customWidth="1"/>
    <col min="11507" max="11507" width="3.1640625" style="1" customWidth="1"/>
    <col min="11508" max="11508" width="1.33203125" style="1" customWidth="1"/>
    <col min="11509" max="11509" width="4.6640625" style="1" customWidth="1"/>
    <col min="11510" max="11510" width="42.83203125" style="1" customWidth="1"/>
    <col min="11511" max="11511" width="8.83203125" style="1" customWidth="1"/>
    <col min="11512" max="11513" width="19.83203125" style="1" customWidth="1"/>
    <col min="11514" max="11530" width="9.33203125" style="1" customWidth="1"/>
    <col min="11531" max="11761" width="8.83203125" style="1"/>
    <col min="11762" max="11762" width="4.83203125" style="1" customWidth="1"/>
    <col min="11763" max="11763" width="3.1640625" style="1" customWidth="1"/>
    <col min="11764" max="11764" width="1.33203125" style="1" customWidth="1"/>
    <col min="11765" max="11765" width="4.6640625" style="1" customWidth="1"/>
    <col min="11766" max="11766" width="42.83203125" style="1" customWidth="1"/>
    <col min="11767" max="11767" width="8.83203125" style="1" customWidth="1"/>
    <col min="11768" max="11769" width="19.83203125" style="1" customWidth="1"/>
    <col min="11770" max="11786" width="9.33203125" style="1" customWidth="1"/>
    <col min="11787" max="12017" width="8.83203125" style="1"/>
    <col min="12018" max="12018" width="4.83203125" style="1" customWidth="1"/>
    <col min="12019" max="12019" width="3.1640625" style="1" customWidth="1"/>
    <col min="12020" max="12020" width="1.33203125" style="1" customWidth="1"/>
    <col min="12021" max="12021" width="4.6640625" style="1" customWidth="1"/>
    <col min="12022" max="12022" width="42.83203125" style="1" customWidth="1"/>
    <col min="12023" max="12023" width="8.83203125" style="1" customWidth="1"/>
    <col min="12024" max="12025" width="19.83203125" style="1" customWidth="1"/>
    <col min="12026" max="12042" width="9.33203125" style="1" customWidth="1"/>
    <col min="12043" max="12273" width="8.83203125" style="1"/>
    <col min="12274" max="12274" width="4.83203125" style="1" customWidth="1"/>
    <col min="12275" max="12275" width="3.1640625" style="1" customWidth="1"/>
    <col min="12276" max="12276" width="1.33203125" style="1" customWidth="1"/>
    <col min="12277" max="12277" width="4.6640625" style="1" customWidth="1"/>
    <col min="12278" max="12278" width="42.83203125" style="1" customWidth="1"/>
    <col min="12279" max="12279" width="8.83203125" style="1" customWidth="1"/>
    <col min="12280" max="12281" width="19.83203125" style="1" customWidth="1"/>
    <col min="12282" max="12298" width="9.33203125" style="1" customWidth="1"/>
    <col min="12299" max="12529" width="8.83203125" style="1"/>
    <col min="12530" max="12530" width="4.83203125" style="1" customWidth="1"/>
    <col min="12531" max="12531" width="3.1640625" style="1" customWidth="1"/>
    <col min="12532" max="12532" width="1.33203125" style="1" customWidth="1"/>
    <col min="12533" max="12533" width="4.6640625" style="1" customWidth="1"/>
    <col min="12534" max="12534" width="42.83203125" style="1" customWidth="1"/>
    <col min="12535" max="12535" width="8.83203125" style="1" customWidth="1"/>
    <col min="12536" max="12537" width="19.83203125" style="1" customWidth="1"/>
    <col min="12538" max="12554" width="9.33203125" style="1" customWidth="1"/>
    <col min="12555" max="12785" width="8.83203125" style="1"/>
    <col min="12786" max="12786" width="4.83203125" style="1" customWidth="1"/>
    <col min="12787" max="12787" width="3.1640625" style="1" customWidth="1"/>
    <col min="12788" max="12788" width="1.33203125" style="1" customWidth="1"/>
    <col min="12789" max="12789" width="4.6640625" style="1" customWidth="1"/>
    <col min="12790" max="12790" width="42.83203125" style="1" customWidth="1"/>
    <col min="12791" max="12791" width="8.83203125" style="1" customWidth="1"/>
    <col min="12792" max="12793" width="19.83203125" style="1" customWidth="1"/>
    <col min="12794" max="12810" width="9.33203125" style="1" customWidth="1"/>
    <col min="12811" max="13041" width="8.83203125" style="1"/>
    <col min="13042" max="13042" width="4.83203125" style="1" customWidth="1"/>
    <col min="13043" max="13043" width="3.1640625" style="1" customWidth="1"/>
    <col min="13044" max="13044" width="1.33203125" style="1" customWidth="1"/>
    <col min="13045" max="13045" width="4.6640625" style="1" customWidth="1"/>
    <col min="13046" max="13046" width="42.83203125" style="1" customWidth="1"/>
    <col min="13047" max="13047" width="8.83203125" style="1" customWidth="1"/>
    <col min="13048" max="13049" width="19.83203125" style="1" customWidth="1"/>
    <col min="13050" max="13066" width="9.33203125" style="1" customWidth="1"/>
    <col min="13067" max="13297" width="8.83203125" style="1"/>
    <col min="13298" max="13298" width="4.83203125" style="1" customWidth="1"/>
    <col min="13299" max="13299" width="3.1640625" style="1" customWidth="1"/>
    <col min="13300" max="13300" width="1.33203125" style="1" customWidth="1"/>
    <col min="13301" max="13301" width="4.6640625" style="1" customWidth="1"/>
    <col min="13302" max="13302" width="42.83203125" style="1" customWidth="1"/>
    <col min="13303" max="13303" width="8.83203125" style="1" customWidth="1"/>
    <col min="13304" max="13305" width="19.83203125" style="1" customWidth="1"/>
    <col min="13306" max="13322" width="9.33203125" style="1" customWidth="1"/>
    <col min="13323" max="13553" width="8.83203125" style="1"/>
    <col min="13554" max="13554" width="4.83203125" style="1" customWidth="1"/>
    <col min="13555" max="13555" width="3.1640625" style="1" customWidth="1"/>
    <col min="13556" max="13556" width="1.33203125" style="1" customWidth="1"/>
    <col min="13557" max="13557" width="4.6640625" style="1" customWidth="1"/>
    <col min="13558" max="13558" width="42.83203125" style="1" customWidth="1"/>
    <col min="13559" max="13559" width="8.83203125" style="1" customWidth="1"/>
    <col min="13560" max="13561" width="19.83203125" style="1" customWidth="1"/>
    <col min="13562" max="13578" width="9.33203125" style="1" customWidth="1"/>
    <col min="13579" max="13809" width="8.83203125" style="1"/>
    <col min="13810" max="13810" width="4.83203125" style="1" customWidth="1"/>
    <col min="13811" max="13811" width="3.1640625" style="1" customWidth="1"/>
    <col min="13812" max="13812" width="1.33203125" style="1" customWidth="1"/>
    <col min="13813" max="13813" width="4.6640625" style="1" customWidth="1"/>
    <col min="13814" max="13814" width="42.83203125" style="1" customWidth="1"/>
    <col min="13815" max="13815" width="8.83203125" style="1" customWidth="1"/>
    <col min="13816" max="13817" width="19.83203125" style="1" customWidth="1"/>
    <col min="13818" max="13834" width="9.33203125" style="1" customWidth="1"/>
    <col min="13835" max="14065" width="8.83203125" style="1"/>
    <col min="14066" max="14066" width="4.83203125" style="1" customWidth="1"/>
    <col min="14067" max="14067" width="3.1640625" style="1" customWidth="1"/>
    <col min="14068" max="14068" width="1.33203125" style="1" customWidth="1"/>
    <col min="14069" max="14069" width="4.6640625" style="1" customWidth="1"/>
    <col min="14070" max="14070" width="42.83203125" style="1" customWidth="1"/>
    <col min="14071" max="14071" width="8.83203125" style="1" customWidth="1"/>
    <col min="14072" max="14073" width="19.83203125" style="1" customWidth="1"/>
    <col min="14074" max="14090" width="9.33203125" style="1" customWidth="1"/>
    <col min="14091" max="14321" width="8.83203125" style="1"/>
    <col min="14322" max="14322" width="4.83203125" style="1" customWidth="1"/>
    <col min="14323" max="14323" width="3.1640625" style="1" customWidth="1"/>
    <col min="14324" max="14324" width="1.33203125" style="1" customWidth="1"/>
    <col min="14325" max="14325" width="4.6640625" style="1" customWidth="1"/>
    <col min="14326" max="14326" width="42.83203125" style="1" customWidth="1"/>
    <col min="14327" max="14327" width="8.83203125" style="1" customWidth="1"/>
    <col min="14328" max="14329" width="19.83203125" style="1" customWidth="1"/>
    <col min="14330" max="14346" width="9.33203125" style="1" customWidth="1"/>
    <col min="14347" max="14577" width="8.83203125" style="1"/>
    <col min="14578" max="14578" width="4.83203125" style="1" customWidth="1"/>
    <col min="14579" max="14579" width="3.1640625" style="1" customWidth="1"/>
    <col min="14580" max="14580" width="1.33203125" style="1" customWidth="1"/>
    <col min="14581" max="14581" width="4.6640625" style="1" customWidth="1"/>
    <col min="14582" max="14582" width="42.83203125" style="1" customWidth="1"/>
    <col min="14583" max="14583" width="8.83203125" style="1" customWidth="1"/>
    <col min="14584" max="14585" width="19.83203125" style="1" customWidth="1"/>
    <col min="14586" max="14602" width="9.33203125" style="1" customWidth="1"/>
    <col min="14603" max="14833" width="8.83203125" style="1"/>
    <col min="14834" max="14834" width="4.83203125" style="1" customWidth="1"/>
    <col min="14835" max="14835" width="3.1640625" style="1" customWidth="1"/>
    <col min="14836" max="14836" width="1.33203125" style="1" customWidth="1"/>
    <col min="14837" max="14837" width="4.6640625" style="1" customWidth="1"/>
    <col min="14838" max="14838" width="42.83203125" style="1" customWidth="1"/>
    <col min="14839" max="14839" width="8.83203125" style="1" customWidth="1"/>
    <col min="14840" max="14841" width="19.83203125" style="1" customWidth="1"/>
    <col min="14842" max="14858" width="9.33203125" style="1" customWidth="1"/>
    <col min="14859" max="15089" width="8.83203125" style="1"/>
    <col min="15090" max="15090" width="4.83203125" style="1" customWidth="1"/>
    <col min="15091" max="15091" width="3.1640625" style="1" customWidth="1"/>
    <col min="15092" max="15092" width="1.33203125" style="1" customWidth="1"/>
    <col min="15093" max="15093" width="4.6640625" style="1" customWidth="1"/>
    <col min="15094" max="15094" width="42.83203125" style="1" customWidth="1"/>
    <col min="15095" max="15095" width="8.83203125" style="1" customWidth="1"/>
    <col min="15096" max="15097" width="19.83203125" style="1" customWidth="1"/>
    <col min="15098" max="15114" width="9.33203125" style="1" customWidth="1"/>
    <col min="15115" max="15345" width="8.83203125" style="1"/>
    <col min="15346" max="15346" width="4.83203125" style="1" customWidth="1"/>
    <col min="15347" max="15347" width="3.1640625" style="1" customWidth="1"/>
    <col min="15348" max="15348" width="1.33203125" style="1" customWidth="1"/>
    <col min="15349" max="15349" width="4.6640625" style="1" customWidth="1"/>
    <col min="15350" max="15350" width="42.83203125" style="1" customWidth="1"/>
    <col min="15351" max="15351" width="8.83203125" style="1" customWidth="1"/>
    <col min="15352" max="15353" width="19.83203125" style="1" customWidth="1"/>
    <col min="15354" max="15370" width="9.33203125" style="1" customWidth="1"/>
    <col min="15371" max="15601" width="8.83203125" style="1"/>
    <col min="15602" max="15602" width="4.83203125" style="1" customWidth="1"/>
    <col min="15603" max="15603" width="3.1640625" style="1" customWidth="1"/>
    <col min="15604" max="15604" width="1.33203125" style="1" customWidth="1"/>
    <col min="15605" max="15605" width="4.6640625" style="1" customWidth="1"/>
    <col min="15606" max="15606" width="42.83203125" style="1" customWidth="1"/>
    <col min="15607" max="15607" width="8.83203125" style="1" customWidth="1"/>
    <col min="15608" max="15609" width="19.83203125" style="1" customWidth="1"/>
    <col min="15610" max="15626" width="9.33203125" style="1" customWidth="1"/>
    <col min="15627" max="15857" width="8.83203125" style="1"/>
    <col min="15858" max="15858" width="4.83203125" style="1" customWidth="1"/>
    <col min="15859" max="15859" width="3.1640625" style="1" customWidth="1"/>
    <col min="15860" max="15860" width="1.33203125" style="1" customWidth="1"/>
    <col min="15861" max="15861" width="4.6640625" style="1" customWidth="1"/>
    <col min="15862" max="15862" width="42.83203125" style="1" customWidth="1"/>
    <col min="15863" max="15863" width="8.83203125" style="1" customWidth="1"/>
    <col min="15864" max="15865" width="19.83203125" style="1" customWidth="1"/>
    <col min="15866" max="15882" width="9.33203125" style="1" customWidth="1"/>
    <col min="15883" max="16113" width="8.83203125" style="1"/>
    <col min="16114" max="16114" width="4.83203125" style="1" customWidth="1"/>
    <col min="16115" max="16115" width="3.1640625" style="1" customWidth="1"/>
    <col min="16116" max="16116" width="1.33203125" style="1" customWidth="1"/>
    <col min="16117" max="16117" width="4.6640625" style="1" customWidth="1"/>
    <col min="16118" max="16118" width="42.83203125" style="1" customWidth="1"/>
    <col min="16119" max="16119" width="8.83203125" style="1" customWidth="1"/>
    <col min="16120" max="16121" width="19.83203125" style="1" customWidth="1"/>
    <col min="16122" max="16138" width="9.33203125" style="1" customWidth="1"/>
    <col min="16139" max="16384" width="8.83203125" style="1"/>
  </cols>
  <sheetData>
    <row r="1" spans="1:12" ht="15.75" x14ac:dyDescent="0.25">
      <c r="A1" s="146" t="s">
        <v>220</v>
      </c>
      <c r="B1" s="165"/>
      <c r="C1" s="165"/>
      <c r="D1" s="165"/>
      <c r="E1" s="165"/>
      <c r="F1" s="165"/>
      <c r="G1" s="165"/>
      <c r="H1" s="165"/>
      <c r="I1" s="165"/>
      <c r="J1" s="165"/>
      <c r="K1" s="40"/>
      <c r="L1" s="63"/>
    </row>
    <row r="2" spans="1:12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63"/>
    </row>
    <row r="3" spans="1:12" s="5" customFormat="1" ht="15.75" x14ac:dyDescent="0.25">
      <c r="A3" s="132" t="s">
        <v>110</v>
      </c>
      <c r="B3" s="131"/>
      <c r="C3" s="131"/>
      <c r="D3" s="131"/>
      <c r="E3" s="131"/>
      <c r="F3" s="131"/>
      <c r="G3" s="131"/>
      <c r="H3" s="131"/>
      <c r="I3" s="131"/>
      <c r="J3" s="131"/>
      <c r="K3" s="4"/>
    </row>
    <row r="5" spans="1:12" ht="10.15" customHeight="1" x14ac:dyDescent="0.25">
      <c r="A5" s="147" t="s">
        <v>111</v>
      </c>
      <c r="B5" s="148"/>
      <c r="C5" s="148"/>
      <c r="D5" s="148"/>
      <c r="E5" s="148"/>
      <c r="F5" s="149"/>
      <c r="G5" s="153" t="s">
        <v>3</v>
      </c>
      <c r="H5" s="143">
        <v>2019</v>
      </c>
      <c r="I5" s="143">
        <v>2020</v>
      </c>
      <c r="J5" s="143">
        <v>2021</v>
      </c>
    </row>
    <row r="6" spans="1:12" ht="10.15" customHeight="1" x14ac:dyDescent="0.2">
      <c r="A6" s="150"/>
      <c r="B6" s="151"/>
      <c r="C6" s="151"/>
      <c r="D6" s="151"/>
      <c r="E6" s="151"/>
      <c r="F6" s="152"/>
      <c r="G6" s="154"/>
      <c r="H6" s="144"/>
      <c r="I6" s="144"/>
      <c r="J6" s="144"/>
      <c r="K6" s="64"/>
    </row>
    <row r="7" spans="1:12" x14ac:dyDescent="0.25">
      <c r="A7" s="65" t="s">
        <v>4</v>
      </c>
      <c r="B7" s="66"/>
      <c r="C7" s="67" t="s">
        <v>112</v>
      </c>
      <c r="D7" s="67"/>
      <c r="E7" s="67"/>
      <c r="F7" s="68"/>
      <c r="G7" s="69"/>
      <c r="H7" s="70">
        <f t="shared" ref="H7:J7" si="0">+H8+H9</f>
        <v>0</v>
      </c>
      <c r="I7" s="70">
        <f t="shared" si="0"/>
        <v>0</v>
      </c>
      <c r="J7" s="70">
        <f t="shared" si="0"/>
        <v>0</v>
      </c>
      <c r="K7" s="64"/>
    </row>
    <row r="8" spans="1:12" ht="14.45" customHeight="1" x14ac:dyDescent="0.25">
      <c r="A8" s="71"/>
      <c r="B8" s="72" t="s">
        <v>113</v>
      </c>
      <c r="C8" s="64"/>
      <c r="D8" s="156" t="s">
        <v>114</v>
      </c>
      <c r="E8" s="156"/>
      <c r="F8" s="74" t="s">
        <v>115</v>
      </c>
      <c r="G8" s="69">
        <v>7000</v>
      </c>
      <c r="H8" s="75">
        <v>0</v>
      </c>
      <c r="I8" s="75">
        <v>0</v>
      </c>
      <c r="J8" s="75">
        <v>0</v>
      </c>
      <c r="K8" s="64"/>
    </row>
    <row r="9" spans="1:12" ht="33" customHeight="1" x14ac:dyDescent="0.25">
      <c r="A9" s="71"/>
      <c r="B9" s="72" t="s">
        <v>116</v>
      </c>
      <c r="C9" s="64"/>
      <c r="D9" s="157" t="s">
        <v>117</v>
      </c>
      <c r="E9" s="157"/>
      <c r="F9" s="74" t="s">
        <v>118</v>
      </c>
      <c r="G9" s="76">
        <v>7009</v>
      </c>
      <c r="H9" s="75">
        <v>0</v>
      </c>
      <c r="I9" s="75">
        <v>0</v>
      </c>
      <c r="J9" s="75">
        <v>0</v>
      </c>
      <c r="K9" s="64"/>
    </row>
    <row r="10" spans="1:12" x14ac:dyDescent="0.25">
      <c r="A10" s="71" t="s">
        <v>119</v>
      </c>
      <c r="B10" s="72"/>
      <c r="C10" s="64" t="s">
        <v>120</v>
      </c>
      <c r="D10" s="64"/>
      <c r="E10" s="64"/>
      <c r="F10" s="77" t="s">
        <v>115</v>
      </c>
      <c r="G10" s="69">
        <v>701</v>
      </c>
      <c r="H10" s="75">
        <v>9744376.7699999996</v>
      </c>
      <c r="I10" s="75">
        <v>16036622.93</v>
      </c>
      <c r="J10" s="75">
        <v>18479468.07</v>
      </c>
      <c r="K10" s="64"/>
    </row>
    <row r="11" spans="1:12" x14ac:dyDescent="0.25">
      <c r="A11" s="71" t="s">
        <v>121</v>
      </c>
      <c r="B11" s="72"/>
      <c r="C11" s="64" t="s">
        <v>122</v>
      </c>
      <c r="D11" s="64"/>
      <c r="E11" s="64"/>
      <c r="F11" s="77"/>
      <c r="G11" s="69"/>
      <c r="H11" s="78">
        <f t="shared" ref="H11:J11" si="1">+H12+H13</f>
        <v>-6271232.6299999999</v>
      </c>
      <c r="I11" s="78">
        <f t="shared" si="1"/>
        <v>-9337200.1500000004</v>
      </c>
      <c r="J11" s="78">
        <f t="shared" si="1"/>
        <v>-17519343.850000001</v>
      </c>
      <c r="K11" s="64"/>
    </row>
    <row r="12" spans="1:12" ht="14.45" customHeight="1" x14ac:dyDescent="0.25">
      <c r="A12" s="71"/>
      <c r="B12" s="72" t="s">
        <v>113</v>
      </c>
      <c r="C12" s="64"/>
      <c r="D12" s="156" t="s">
        <v>122</v>
      </c>
      <c r="E12" s="156"/>
      <c r="F12" s="74" t="s">
        <v>123</v>
      </c>
      <c r="G12" s="69">
        <v>600</v>
      </c>
      <c r="H12" s="75">
        <v>-6271232.6299999999</v>
      </c>
      <c r="I12" s="75">
        <v>-9337200.1500000004</v>
      </c>
      <c r="J12" s="75">
        <v>-17519343.850000001</v>
      </c>
      <c r="K12" s="64"/>
    </row>
    <row r="13" spans="1:12" ht="45" customHeight="1" x14ac:dyDescent="0.25">
      <c r="A13" s="71"/>
      <c r="B13" s="72" t="s">
        <v>116</v>
      </c>
      <c r="C13" s="64"/>
      <c r="D13" s="156" t="s">
        <v>124</v>
      </c>
      <c r="E13" s="156"/>
      <c r="F13" s="74" t="s">
        <v>123</v>
      </c>
      <c r="G13" s="76">
        <v>601</v>
      </c>
      <c r="H13" s="75">
        <v>0</v>
      </c>
      <c r="I13" s="75">
        <v>0</v>
      </c>
      <c r="J13" s="75">
        <v>0</v>
      </c>
      <c r="K13" s="64"/>
    </row>
    <row r="14" spans="1:12" x14ac:dyDescent="0.25">
      <c r="A14" s="71" t="s">
        <v>125</v>
      </c>
      <c r="B14" s="72"/>
      <c r="C14" s="64" t="s">
        <v>126</v>
      </c>
      <c r="D14" s="64"/>
      <c r="E14" s="64"/>
      <c r="F14" s="77" t="s">
        <v>115</v>
      </c>
      <c r="G14" s="79" t="s">
        <v>127</v>
      </c>
      <c r="H14" s="75">
        <v>16227.01</v>
      </c>
      <c r="I14" s="75">
        <v>0</v>
      </c>
      <c r="J14" s="75">
        <v>1069691.76</v>
      </c>
      <c r="K14" s="64"/>
    </row>
    <row r="15" spans="1:12" x14ac:dyDescent="0.25">
      <c r="A15" s="71" t="s">
        <v>128</v>
      </c>
      <c r="B15" s="72"/>
      <c r="C15" s="64" t="s">
        <v>129</v>
      </c>
      <c r="D15" s="64"/>
      <c r="E15" s="64"/>
      <c r="F15" s="77" t="s">
        <v>123</v>
      </c>
      <c r="G15" s="79" t="s">
        <v>130</v>
      </c>
      <c r="H15" s="75">
        <v>-3489371.15</v>
      </c>
      <c r="I15" s="75">
        <v>-6699422.7800000003</v>
      </c>
      <c r="J15" s="75">
        <v>-2029815.98</v>
      </c>
      <c r="K15" s="64"/>
    </row>
    <row r="16" spans="1:12" ht="5.0999999999999996" customHeight="1" x14ac:dyDescent="0.25">
      <c r="A16" s="71"/>
      <c r="B16" s="72"/>
      <c r="C16" s="64"/>
      <c r="D16" s="64"/>
      <c r="F16" s="77"/>
      <c r="G16" s="69"/>
      <c r="H16" s="80"/>
      <c r="I16" s="80"/>
      <c r="J16" s="80"/>
      <c r="K16" s="64"/>
    </row>
    <row r="17" spans="1:11" x14ac:dyDescent="0.2">
      <c r="A17" s="158" t="s">
        <v>131</v>
      </c>
      <c r="B17" s="159"/>
      <c r="C17" s="159"/>
      <c r="D17" s="159"/>
      <c r="E17" s="159"/>
      <c r="F17" s="81"/>
      <c r="G17" s="82" t="s">
        <v>132</v>
      </c>
      <c r="H17" s="83">
        <f t="shared" ref="H17:J17" si="2">+H7+H10+H11+H14+H15</f>
        <v>0</v>
      </c>
      <c r="I17" s="83">
        <f t="shared" si="2"/>
        <v>0</v>
      </c>
      <c r="J17" s="83">
        <f t="shared" si="2"/>
        <v>0</v>
      </c>
      <c r="K17" s="64"/>
    </row>
    <row r="18" spans="1:11" x14ac:dyDescent="0.25">
      <c r="H18" s="84"/>
      <c r="I18" s="84"/>
      <c r="J18" s="84"/>
    </row>
    <row r="19" spans="1:11" x14ac:dyDescent="0.2">
      <c r="A19" s="85" t="s">
        <v>133</v>
      </c>
      <c r="B19" s="86"/>
      <c r="C19" s="86"/>
      <c r="D19" s="86"/>
      <c r="E19" s="86"/>
      <c r="F19" s="86"/>
      <c r="G19" s="86"/>
      <c r="H19" s="87"/>
      <c r="I19" s="87"/>
      <c r="J19" s="87"/>
      <c r="K19" s="64"/>
    </row>
    <row r="20" spans="1:11" x14ac:dyDescent="0.25">
      <c r="A20" s="71" t="s">
        <v>134</v>
      </c>
      <c r="B20" s="72"/>
      <c r="C20" s="64" t="s">
        <v>135</v>
      </c>
      <c r="D20" s="73"/>
      <c r="E20" s="73"/>
      <c r="F20" s="88" t="s">
        <v>115</v>
      </c>
      <c r="G20" s="69">
        <v>72</v>
      </c>
      <c r="H20" s="75">
        <v>548350.22</v>
      </c>
      <c r="I20" s="75">
        <v>651100.92000000004</v>
      </c>
      <c r="J20" s="75">
        <v>622709.96</v>
      </c>
      <c r="K20" s="64"/>
    </row>
    <row r="21" spans="1:11" ht="15" customHeight="1" x14ac:dyDescent="0.25">
      <c r="A21" s="71" t="s">
        <v>136</v>
      </c>
      <c r="B21" s="72"/>
      <c r="C21" s="145" t="s">
        <v>137</v>
      </c>
      <c r="D21" s="145"/>
      <c r="E21" s="145"/>
      <c r="F21" s="89" t="s">
        <v>123</v>
      </c>
      <c r="G21" s="69">
        <v>61</v>
      </c>
      <c r="H21" s="75">
        <v>-595546.89</v>
      </c>
      <c r="I21" s="75">
        <v>-403535.91</v>
      </c>
      <c r="J21" s="75">
        <v>-421892.04</v>
      </c>
      <c r="K21" s="64"/>
    </row>
    <row r="22" spans="1:11" ht="19.5" customHeight="1" x14ac:dyDescent="0.25">
      <c r="A22" s="90" t="s">
        <v>138</v>
      </c>
      <c r="B22" s="73"/>
      <c r="C22" s="156" t="s">
        <v>139</v>
      </c>
      <c r="D22" s="156"/>
      <c r="E22" s="156"/>
      <c r="F22" s="88" t="s">
        <v>118</v>
      </c>
      <c r="G22" s="91">
        <v>62</v>
      </c>
      <c r="H22" s="75">
        <v>-136298.96</v>
      </c>
      <c r="I22" s="75">
        <v>-106457.95</v>
      </c>
      <c r="J22" s="75">
        <v>-106004.63</v>
      </c>
      <c r="K22" s="92"/>
    </row>
    <row r="23" spans="1:11" ht="48" customHeight="1" x14ac:dyDescent="0.25">
      <c r="A23" s="90" t="s">
        <v>140</v>
      </c>
      <c r="B23" s="73"/>
      <c r="C23" s="156" t="s">
        <v>141</v>
      </c>
      <c r="D23" s="156"/>
      <c r="E23" s="156"/>
      <c r="F23" s="74" t="s">
        <v>123</v>
      </c>
      <c r="G23" s="93" t="s">
        <v>142</v>
      </c>
      <c r="H23" s="75">
        <v>-46485.760000000002</v>
      </c>
      <c r="I23" s="75">
        <v>-126849.14</v>
      </c>
      <c r="J23" s="75">
        <v>-89849.47</v>
      </c>
      <c r="K23" s="92"/>
    </row>
    <row r="24" spans="1:11" ht="35.25" customHeight="1" x14ac:dyDescent="0.25">
      <c r="A24" s="90" t="s">
        <v>143</v>
      </c>
      <c r="B24" s="73"/>
      <c r="C24" s="156" t="s">
        <v>144</v>
      </c>
      <c r="D24" s="156"/>
      <c r="E24" s="156"/>
      <c r="F24" s="74" t="s">
        <v>118</v>
      </c>
      <c r="G24" s="93" t="s">
        <v>145</v>
      </c>
      <c r="H24" s="94">
        <v>0</v>
      </c>
      <c r="I24" s="94">
        <v>0</v>
      </c>
      <c r="J24" s="94">
        <v>-8.2200000000000006</v>
      </c>
      <c r="K24" s="92"/>
    </row>
    <row r="25" spans="1:11" x14ac:dyDescent="0.25">
      <c r="A25" s="71" t="s">
        <v>146</v>
      </c>
      <c r="B25" s="72"/>
      <c r="C25" s="145" t="s">
        <v>147</v>
      </c>
      <c r="D25" s="145"/>
      <c r="E25" s="145"/>
      <c r="F25" s="89" t="s">
        <v>118</v>
      </c>
      <c r="G25" s="69" t="s">
        <v>148</v>
      </c>
      <c r="H25" s="75">
        <v>0</v>
      </c>
      <c r="I25" s="75">
        <v>0</v>
      </c>
      <c r="J25" s="75">
        <v>0</v>
      </c>
      <c r="K25" s="64"/>
    </row>
    <row r="26" spans="1:11" x14ac:dyDescent="0.2">
      <c r="A26" s="71" t="s">
        <v>149</v>
      </c>
      <c r="B26" s="72"/>
      <c r="C26" s="160" t="s">
        <v>150</v>
      </c>
      <c r="D26" s="145"/>
      <c r="E26" s="145"/>
      <c r="F26" s="89"/>
      <c r="G26" s="69"/>
      <c r="H26" s="95">
        <f t="shared" ref="H26:J26" si="3">+H27+H28</f>
        <v>263800.2</v>
      </c>
      <c r="I26" s="95">
        <f t="shared" si="3"/>
        <v>57981.58</v>
      </c>
      <c r="J26" s="95">
        <f t="shared" si="3"/>
        <v>58096.22</v>
      </c>
      <c r="K26" s="64"/>
    </row>
    <row r="27" spans="1:11" ht="31.5" customHeight="1" x14ac:dyDescent="0.25">
      <c r="A27" s="71"/>
      <c r="B27" s="72" t="s">
        <v>113</v>
      </c>
      <c r="C27" s="64"/>
      <c r="D27" s="156" t="s">
        <v>151</v>
      </c>
      <c r="E27" s="156"/>
      <c r="F27" s="74" t="s">
        <v>115</v>
      </c>
      <c r="G27" s="76" t="s">
        <v>152</v>
      </c>
      <c r="H27" s="75">
        <v>0</v>
      </c>
      <c r="I27" s="75">
        <v>0</v>
      </c>
      <c r="J27" s="75">
        <v>0</v>
      </c>
      <c r="K27" s="64"/>
    </row>
    <row r="28" spans="1:11" ht="14.45" customHeight="1" x14ac:dyDescent="0.25">
      <c r="A28" s="71"/>
      <c r="B28" s="72" t="s">
        <v>116</v>
      </c>
      <c r="C28" s="64"/>
      <c r="D28" s="156" t="s">
        <v>150</v>
      </c>
      <c r="E28" s="156"/>
      <c r="F28" s="88" t="s">
        <v>115</v>
      </c>
      <c r="G28" s="69">
        <v>74</v>
      </c>
      <c r="H28" s="75">
        <v>263800.2</v>
      </c>
      <c r="I28" s="75">
        <v>57981.58</v>
      </c>
      <c r="J28" s="75">
        <v>58096.22</v>
      </c>
      <c r="K28" s="64"/>
    </row>
    <row r="29" spans="1:11" x14ac:dyDescent="0.25">
      <c r="A29" s="71" t="s">
        <v>153</v>
      </c>
      <c r="B29" s="72"/>
      <c r="C29" s="145" t="s">
        <v>154</v>
      </c>
      <c r="D29" s="145"/>
      <c r="E29" s="145"/>
      <c r="F29" s="89" t="s">
        <v>123</v>
      </c>
      <c r="G29" s="69" t="s">
        <v>155</v>
      </c>
      <c r="H29" s="75">
        <v>-14.93</v>
      </c>
      <c r="I29" s="75">
        <v>-11653.14</v>
      </c>
      <c r="J29" s="75">
        <v>-10954.18</v>
      </c>
      <c r="K29" s="64"/>
    </row>
    <row r="30" spans="1:11" ht="14.45" customHeight="1" x14ac:dyDescent="0.2">
      <c r="A30" s="71" t="s">
        <v>156</v>
      </c>
      <c r="B30" s="72"/>
      <c r="C30" s="156" t="s">
        <v>157</v>
      </c>
      <c r="D30" s="156"/>
      <c r="E30" s="156"/>
      <c r="F30" s="88"/>
      <c r="G30" s="69"/>
      <c r="H30" s="95">
        <f t="shared" ref="H30:J30" si="4">SUM(H31:H37)</f>
        <v>0</v>
      </c>
      <c r="I30" s="95">
        <f t="shared" si="4"/>
        <v>0</v>
      </c>
      <c r="J30" s="95">
        <f t="shared" si="4"/>
        <v>889.04</v>
      </c>
      <c r="K30" s="64"/>
    </row>
    <row r="31" spans="1:11" ht="45.75" customHeight="1" x14ac:dyDescent="0.25">
      <c r="A31" s="71"/>
      <c r="B31" s="72" t="s">
        <v>113</v>
      </c>
      <c r="C31" s="64"/>
      <c r="D31" s="156" t="s">
        <v>158</v>
      </c>
      <c r="E31" s="156"/>
      <c r="F31" s="96" t="s">
        <v>115</v>
      </c>
      <c r="G31" s="76">
        <v>760</v>
      </c>
      <c r="H31" s="75">
        <v>0</v>
      </c>
      <c r="I31" s="75">
        <v>0</v>
      </c>
      <c r="J31" s="75">
        <v>0</v>
      </c>
      <c r="K31" s="64"/>
    </row>
    <row r="32" spans="1:11" ht="29.25" customHeight="1" x14ac:dyDescent="0.25">
      <c r="A32" s="71"/>
      <c r="B32" s="72" t="s">
        <v>116</v>
      </c>
      <c r="C32" s="64"/>
      <c r="D32" s="156" t="s">
        <v>159</v>
      </c>
      <c r="E32" s="156"/>
      <c r="F32" s="96" t="s">
        <v>115</v>
      </c>
      <c r="G32" s="76">
        <v>761</v>
      </c>
      <c r="H32" s="75">
        <v>0</v>
      </c>
      <c r="I32" s="75">
        <v>0</v>
      </c>
      <c r="J32" s="75">
        <v>0</v>
      </c>
      <c r="K32" s="64"/>
    </row>
    <row r="33" spans="1:11" ht="30" customHeight="1" x14ac:dyDescent="0.25">
      <c r="A33" s="71"/>
      <c r="B33" s="72" t="s">
        <v>160</v>
      </c>
      <c r="C33" s="64"/>
      <c r="D33" s="156" t="s">
        <v>161</v>
      </c>
      <c r="E33" s="156"/>
      <c r="F33" s="96" t="s">
        <v>115</v>
      </c>
      <c r="G33" s="76">
        <v>762</v>
      </c>
      <c r="H33" s="75">
        <v>0</v>
      </c>
      <c r="I33" s="75">
        <v>0</v>
      </c>
      <c r="J33" s="75">
        <v>0</v>
      </c>
      <c r="K33" s="64"/>
    </row>
    <row r="34" spans="1:11" ht="19.5" customHeight="1" x14ac:dyDescent="0.25">
      <c r="A34" s="71"/>
      <c r="B34" s="72" t="s">
        <v>162</v>
      </c>
      <c r="C34" s="64"/>
      <c r="D34" s="156" t="s">
        <v>163</v>
      </c>
      <c r="E34" s="156"/>
      <c r="F34" s="96" t="s">
        <v>115</v>
      </c>
      <c r="G34" s="76">
        <v>763</v>
      </c>
      <c r="H34" s="75">
        <v>0</v>
      </c>
      <c r="I34" s="75">
        <v>0</v>
      </c>
      <c r="J34" s="75">
        <v>0</v>
      </c>
      <c r="K34" s="64"/>
    </row>
    <row r="35" spans="1:11" ht="14.45" customHeight="1" x14ac:dyDescent="0.25">
      <c r="A35" s="71"/>
      <c r="B35" s="72" t="s">
        <v>164</v>
      </c>
      <c r="C35" s="64"/>
      <c r="D35" s="156" t="s">
        <v>165</v>
      </c>
      <c r="E35" s="156"/>
      <c r="F35" s="96" t="s">
        <v>115</v>
      </c>
      <c r="G35" s="69">
        <v>764</v>
      </c>
      <c r="H35" s="75">
        <v>0</v>
      </c>
      <c r="I35" s="75">
        <v>0</v>
      </c>
      <c r="J35" s="75">
        <v>0</v>
      </c>
      <c r="K35" s="64"/>
    </row>
    <row r="36" spans="1:11" ht="33.75" customHeight="1" x14ac:dyDescent="0.25">
      <c r="A36" s="71"/>
      <c r="B36" s="72" t="s">
        <v>166</v>
      </c>
      <c r="C36" s="64"/>
      <c r="D36" s="156" t="s">
        <v>167</v>
      </c>
      <c r="E36" s="156"/>
      <c r="F36" s="96" t="s">
        <v>115</v>
      </c>
      <c r="G36" s="76">
        <v>765</v>
      </c>
      <c r="H36" s="75">
        <v>0</v>
      </c>
      <c r="I36" s="75">
        <v>0</v>
      </c>
      <c r="J36" s="75">
        <v>0</v>
      </c>
      <c r="K36" s="64"/>
    </row>
    <row r="37" spans="1:11" ht="20.25" customHeight="1" x14ac:dyDescent="0.25">
      <c r="A37" s="71"/>
      <c r="B37" s="72" t="s">
        <v>168</v>
      </c>
      <c r="C37" s="64"/>
      <c r="D37" s="156" t="s">
        <v>169</v>
      </c>
      <c r="E37" s="156"/>
      <c r="F37" s="96" t="s">
        <v>115</v>
      </c>
      <c r="G37" s="69">
        <v>766</v>
      </c>
      <c r="H37" s="94">
        <v>0</v>
      </c>
      <c r="I37" s="94">
        <v>0</v>
      </c>
      <c r="J37" s="94">
        <v>889.04</v>
      </c>
      <c r="K37" s="64"/>
    </row>
    <row r="38" spans="1:11" ht="14.45" customHeight="1" x14ac:dyDescent="0.25">
      <c r="A38" s="71" t="s">
        <v>170</v>
      </c>
      <c r="B38" s="72"/>
      <c r="C38" s="156" t="s">
        <v>171</v>
      </c>
      <c r="D38" s="156"/>
      <c r="E38" s="156"/>
      <c r="F38" s="88"/>
      <c r="G38" s="69"/>
      <c r="H38" s="95">
        <f t="shared" ref="H38:J38" si="5">SUM(H39:H43)</f>
        <v>0</v>
      </c>
      <c r="I38" s="95">
        <f t="shared" si="5"/>
        <v>0</v>
      </c>
      <c r="J38" s="95">
        <f t="shared" si="5"/>
        <v>0</v>
      </c>
    </row>
    <row r="39" spans="1:11" ht="48.75" customHeight="1" x14ac:dyDescent="0.25">
      <c r="A39" s="71"/>
      <c r="B39" s="72" t="s">
        <v>113</v>
      </c>
      <c r="C39" s="73"/>
      <c r="D39" s="156" t="s">
        <v>172</v>
      </c>
      <c r="E39" s="156"/>
      <c r="F39" s="74" t="s">
        <v>123</v>
      </c>
      <c r="G39" s="76">
        <v>660</v>
      </c>
      <c r="H39" s="75">
        <v>0</v>
      </c>
      <c r="I39" s="75">
        <v>0</v>
      </c>
      <c r="J39" s="75">
        <v>0</v>
      </c>
    </row>
    <row r="40" spans="1:11" ht="29.45" customHeight="1" x14ac:dyDescent="0.25">
      <c r="A40" s="71"/>
      <c r="B40" s="72" t="s">
        <v>116</v>
      </c>
      <c r="C40" s="73"/>
      <c r="D40" s="156" t="s">
        <v>173</v>
      </c>
      <c r="E40" s="156"/>
      <c r="F40" s="74" t="s">
        <v>123</v>
      </c>
      <c r="G40" s="76">
        <v>661</v>
      </c>
      <c r="H40" s="75">
        <v>0</v>
      </c>
      <c r="I40" s="75">
        <v>0</v>
      </c>
      <c r="J40" s="75">
        <v>0</v>
      </c>
    </row>
    <row r="41" spans="1:11" ht="29.45" customHeight="1" x14ac:dyDescent="0.25">
      <c r="A41" s="71"/>
      <c r="B41" s="72" t="s">
        <v>160</v>
      </c>
      <c r="C41" s="73"/>
      <c r="D41" s="156" t="s">
        <v>174</v>
      </c>
      <c r="E41" s="156"/>
      <c r="F41" s="74" t="s">
        <v>123</v>
      </c>
      <c r="G41" s="76">
        <v>662</v>
      </c>
      <c r="H41" s="75">
        <v>0</v>
      </c>
      <c r="I41" s="75">
        <v>0</v>
      </c>
      <c r="J41" s="75">
        <v>0</v>
      </c>
    </row>
    <row r="42" spans="1:11" ht="18" customHeight="1" x14ac:dyDescent="0.25">
      <c r="A42" s="71"/>
      <c r="B42" s="72" t="s">
        <v>162</v>
      </c>
      <c r="C42" s="73"/>
      <c r="D42" s="156" t="s">
        <v>175</v>
      </c>
      <c r="E42" s="156"/>
      <c r="F42" s="74" t="s">
        <v>123</v>
      </c>
      <c r="G42" s="76">
        <v>663</v>
      </c>
      <c r="H42" s="75">
        <v>0</v>
      </c>
      <c r="I42" s="75">
        <v>0</v>
      </c>
      <c r="J42" s="75">
        <v>0</v>
      </c>
    </row>
    <row r="43" spans="1:11" ht="18.75" customHeight="1" x14ac:dyDescent="0.25">
      <c r="A43" s="71"/>
      <c r="B43" s="72" t="s">
        <v>164</v>
      </c>
      <c r="C43" s="73"/>
      <c r="D43" s="156" t="s">
        <v>176</v>
      </c>
      <c r="E43" s="156"/>
      <c r="F43" s="88" t="s">
        <v>123</v>
      </c>
      <c r="G43" s="69">
        <v>666</v>
      </c>
      <c r="H43" s="75">
        <v>0</v>
      </c>
      <c r="I43" s="75">
        <v>0</v>
      </c>
      <c r="J43" s="75">
        <v>0</v>
      </c>
    </row>
    <row r="44" spans="1:11" ht="29.25" customHeight="1" x14ac:dyDescent="0.25">
      <c r="A44" s="71" t="s">
        <v>177</v>
      </c>
      <c r="B44" s="72"/>
      <c r="C44" s="156" t="s">
        <v>178</v>
      </c>
      <c r="D44" s="156"/>
      <c r="E44" s="156"/>
      <c r="F44" s="88"/>
      <c r="G44" s="69"/>
      <c r="H44" s="95">
        <f t="shared" ref="H44" si="6">+H45+H46</f>
        <v>0</v>
      </c>
      <c r="I44" s="95">
        <f>+I45+I46</f>
        <v>0</v>
      </c>
      <c r="J44" s="95">
        <f t="shared" ref="J44" si="7">+J45+J46</f>
        <v>0</v>
      </c>
    </row>
    <row r="45" spans="1:11" ht="14.45" customHeight="1" x14ac:dyDescent="0.25">
      <c r="A45" s="71"/>
      <c r="B45" s="72" t="s">
        <v>113</v>
      </c>
      <c r="C45" s="73"/>
      <c r="D45" s="157" t="s">
        <v>179</v>
      </c>
      <c r="E45" s="157"/>
      <c r="F45" s="74" t="s">
        <v>115</v>
      </c>
      <c r="G45" s="76">
        <v>731</v>
      </c>
      <c r="H45" s="75">
        <v>0</v>
      </c>
      <c r="I45" s="75">
        <v>0</v>
      </c>
      <c r="J45" s="75">
        <v>0</v>
      </c>
    </row>
    <row r="46" spans="1:11" ht="14.45" customHeight="1" x14ac:dyDescent="0.25">
      <c r="A46" s="71"/>
      <c r="B46" s="72" t="s">
        <v>116</v>
      </c>
      <c r="C46" s="73"/>
      <c r="D46" s="157" t="s">
        <v>180</v>
      </c>
      <c r="E46" s="157"/>
      <c r="F46" s="74" t="s">
        <v>123</v>
      </c>
      <c r="G46" s="76">
        <v>649</v>
      </c>
      <c r="H46" s="75">
        <v>0</v>
      </c>
      <c r="I46" s="75">
        <v>0</v>
      </c>
      <c r="J46" s="75">
        <v>0</v>
      </c>
    </row>
    <row r="47" spans="1:11" ht="4.9000000000000004" customHeight="1" x14ac:dyDescent="0.25">
      <c r="A47" s="71"/>
      <c r="B47" s="72"/>
      <c r="C47" s="73"/>
      <c r="D47" s="73"/>
      <c r="E47" s="73"/>
      <c r="F47" s="97"/>
      <c r="G47" s="69"/>
      <c r="H47" s="98"/>
      <c r="I47" s="98"/>
      <c r="J47" s="98"/>
    </row>
    <row r="48" spans="1:11" x14ac:dyDescent="0.25">
      <c r="A48" s="158" t="s">
        <v>181</v>
      </c>
      <c r="B48" s="159"/>
      <c r="C48" s="159"/>
      <c r="D48" s="159"/>
      <c r="E48" s="159"/>
      <c r="F48" s="99"/>
      <c r="G48" s="82" t="s">
        <v>182</v>
      </c>
      <c r="H48" s="100">
        <f t="shared" ref="H48:J48" si="8">+H20+H21+H22+H23+H24+H25+H26+H29+H30+H38+H44</f>
        <v>33803.879999999968</v>
      </c>
      <c r="I48" s="100">
        <f t="shared" si="8"/>
        <v>60586.360000000059</v>
      </c>
      <c r="J48" s="83">
        <f t="shared" si="8"/>
        <v>52986.679999999978</v>
      </c>
    </row>
    <row r="49" spans="1:20" s="63" customFormat="1" x14ac:dyDescent="0.25">
      <c r="H49" s="84"/>
      <c r="I49" s="84"/>
      <c r="J49" s="84"/>
      <c r="L49" s="1"/>
      <c r="M49" s="1"/>
      <c r="N49" s="1"/>
      <c r="O49" s="1"/>
      <c r="P49" s="1"/>
      <c r="Q49" s="1"/>
      <c r="R49" s="1"/>
      <c r="S49" s="1"/>
      <c r="T49" s="1"/>
    </row>
    <row r="50" spans="1:20" s="63" customFormat="1" x14ac:dyDescent="0.25">
      <c r="A50" s="85" t="s">
        <v>183</v>
      </c>
      <c r="B50" s="86"/>
      <c r="C50" s="86"/>
      <c r="D50" s="86"/>
      <c r="E50" s="86"/>
      <c r="F50" s="86"/>
      <c r="G50" s="86"/>
      <c r="H50" s="87"/>
      <c r="I50" s="87"/>
      <c r="J50" s="87"/>
      <c r="L50" s="1"/>
      <c r="M50" s="1"/>
      <c r="N50" s="1"/>
      <c r="O50" s="1"/>
      <c r="P50" s="1"/>
      <c r="Q50" s="1"/>
      <c r="R50" s="1"/>
      <c r="S50" s="1"/>
      <c r="T50" s="1"/>
    </row>
    <row r="51" spans="1:20" s="63" customFormat="1" x14ac:dyDescent="0.25">
      <c r="A51" s="65" t="s">
        <v>184</v>
      </c>
      <c r="B51" s="66"/>
      <c r="C51" s="164" t="s">
        <v>185</v>
      </c>
      <c r="D51" s="164"/>
      <c r="E51" s="164"/>
      <c r="F51" s="101" t="s">
        <v>115</v>
      </c>
      <c r="G51" s="69">
        <v>75</v>
      </c>
      <c r="H51" s="75">
        <v>0</v>
      </c>
      <c r="I51" s="75">
        <v>0</v>
      </c>
      <c r="J51" s="75">
        <v>0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s="63" customFormat="1" x14ac:dyDescent="0.25">
      <c r="A52" s="71" t="s">
        <v>186</v>
      </c>
      <c r="B52" s="72"/>
      <c r="C52" s="145" t="s">
        <v>187</v>
      </c>
      <c r="D52" s="145"/>
      <c r="E52" s="145"/>
      <c r="F52" s="89" t="s">
        <v>118</v>
      </c>
      <c r="G52" s="69">
        <v>65</v>
      </c>
      <c r="H52" s="75">
        <v>-215.4</v>
      </c>
      <c r="I52" s="75">
        <v>-9853.17</v>
      </c>
      <c r="J52" s="75">
        <v>-31613.17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s="63" customFormat="1" x14ac:dyDescent="0.25">
      <c r="A53" s="71" t="s">
        <v>188</v>
      </c>
      <c r="B53" s="72"/>
      <c r="C53" s="72" t="s">
        <v>189</v>
      </c>
      <c r="D53" s="72"/>
      <c r="E53" s="72"/>
      <c r="F53" s="89" t="s">
        <v>115</v>
      </c>
      <c r="G53" s="69">
        <v>769</v>
      </c>
      <c r="H53" s="75">
        <v>0</v>
      </c>
      <c r="I53" s="75">
        <v>0</v>
      </c>
      <c r="J53" s="75">
        <v>0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s="63" customFormat="1" x14ac:dyDescent="0.25">
      <c r="A54" s="71" t="s">
        <v>190</v>
      </c>
      <c r="B54" s="72"/>
      <c r="C54" s="72" t="s">
        <v>191</v>
      </c>
      <c r="D54" s="72"/>
      <c r="E54" s="72"/>
      <c r="F54" s="89" t="s">
        <v>123</v>
      </c>
      <c r="G54" s="69">
        <v>669</v>
      </c>
      <c r="H54" s="75">
        <v>0</v>
      </c>
      <c r="I54" s="75">
        <v>0</v>
      </c>
      <c r="J54" s="75">
        <v>0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s="63" customFormat="1" ht="4.9000000000000004" customHeight="1" x14ac:dyDescent="0.25">
      <c r="A55" s="71"/>
      <c r="B55" s="72"/>
      <c r="C55" s="72"/>
      <c r="D55" s="72"/>
      <c r="E55" s="72"/>
      <c r="F55" s="89"/>
      <c r="G55" s="69"/>
      <c r="H55" s="95"/>
      <c r="I55" s="95"/>
      <c r="J55" s="95"/>
      <c r="L55" s="1"/>
      <c r="M55" s="1"/>
      <c r="N55" s="1"/>
      <c r="O55" s="1"/>
      <c r="P55" s="1"/>
      <c r="Q55" s="1"/>
      <c r="R55" s="1"/>
      <c r="S55" s="1"/>
      <c r="T55" s="1"/>
    </row>
    <row r="56" spans="1:20" s="63" customFormat="1" x14ac:dyDescent="0.25">
      <c r="A56" s="158" t="s">
        <v>192</v>
      </c>
      <c r="B56" s="159"/>
      <c r="C56" s="159"/>
      <c r="D56" s="159"/>
      <c r="E56" s="159"/>
      <c r="F56" s="81"/>
      <c r="G56" s="82" t="s">
        <v>193</v>
      </c>
      <c r="H56" s="83">
        <f>SUM(H51:H54)</f>
        <v>-215.4</v>
      </c>
      <c r="I56" s="83">
        <f>SUM(I51:I54)</f>
        <v>-9853.17</v>
      </c>
      <c r="J56" s="83">
        <f>SUM(J51:J54)</f>
        <v>-31613.17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s="63" customFormat="1" x14ac:dyDescent="0.25">
      <c r="H57" s="84"/>
      <c r="I57" s="84"/>
      <c r="J57" s="84"/>
      <c r="L57" s="1"/>
      <c r="M57" s="1"/>
      <c r="N57" s="1"/>
      <c r="O57" s="1"/>
      <c r="P57" s="1"/>
      <c r="Q57" s="1"/>
      <c r="R57" s="1"/>
      <c r="S57" s="1"/>
      <c r="T57" s="1"/>
    </row>
    <row r="58" spans="1:20" s="63" customFormat="1" x14ac:dyDescent="0.25">
      <c r="A58" s="85" t="s">
        <v>194</v>
      </c>
      <c r="B58" s="86"/>
      <c r="C58" s="86"/>
      <c r="D58" s="86"/>
      <c r="E58" s="86"/>
      <c r="F58" s="86"/>
      <c r="G58" s="86"/>
      <c r="H58" s="87"/>
      <c r="I58" s="87"/>
      <c r="J58" s="87"/>
      <c r="L58" s="1"/>
      <c r="M58" s="1"/>
      <c r="N58" s="1"/>
      <c r="O58" s="1"/>
      <c r="P58" s="1"/>
      <c r="Q58" s="1"/>
      <c r="R58" s="1"/>
      <c r="S58" s="1"/>
      <c r="T58" s="1"/>
    </row>
    <row r="59" spans="1:20" s="63" customFormat="1" x14ac:dyDescent="0.25">
      <c r="A59" s="65"/>
      <c r="B59" s="66" t="s">
        <v>131</v>
      </c>
      <c r="C59" s="67"/>
      <c r="D59" s="67"/>
      <c r="E59" s="67"/>
      <c r="F59" s="102"/>
      <c r="G59" s="69"/>
      <c r="H59" s="95">
        <f t="shared" ref="H59:J59" si="9">+H17</f>
        <v>0</v>
      </c>
      <c r="I59" s="95">
        <f t="shared" si="9"/>
        <v>0</v>
      </c>
      <c r="J59" s="95">
        <f t="shared" si="9"/>
        <v>0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s="63" customFormat="1" x14ac:dyDescent="0.25">
      <c r="A60" s="71"/>
      <c r="B60" s="72" t="s">
        <v>181</v>
      </c>
      <c r="C60" s="64"/>
      <c r="D60" s="64"/>
      <c r="E60" s="64"/>
      <c r="F60" s="103"/>
      <c r="G60" s="69"/>
      <c r="H60" s="95">
        <f t="shared" ref="H60:I60" si="10">+H48</f>
        <v>33803.879999999968</v>
      </c>
      <c r="I60" s="95">
        <f t="shared" si="10"/>
        <v>60586.360000000059</v>
      </c>
      <c r="J60" s="95">
        <f>+J48</f>
        <v>52986.679999999978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s="63" customFormat="1" x14ac:dyDescent="0.25">
      <c r="A61" s="71"/>
      <c r="B61" s="72" t="s">
        <v>192</v>
      </c>
      <c r="C61" s="64"/>
      <c r="D61" s="64"/>
      <c r="E61" s="64"/>
      <c r="F61" s="103"/>
      <c r="G61" s="69"/>
      <c r="H61" s="95">
        <f t="shared" ref="H61:I61" si="11">+H56</f>
        <v>-215.4</v>
      </c>
      <c r="I61" s="95">
        <f t="shared" si="11"/>
        <v>-9853.17</v>
      </c>
      <c r="J61" s="95">
        <f>+J56</f>
        <v>-31613.17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s="63" customFormat="1" x14ac:dyDescent="0.25">
      <c r="A62" s="158" t="s">
        <v>195</v>
      </c>
      <c r="B62" s="159"/>
      <c r="C62" s="159"/>
      <c r="D62" s="159"/>
      <c r="E62" s="159"/>
      <c r="F62" s="99"/>
      <c r="G62" s="82"/>
      <c r="H62" s="83">
        <f t="shared" ref="H62:J62" si="12">SUM(H59:H61)</f>
        <v>33588.479999999967</v>
      </c>
      <c r="I62" s="83">
        <f t="shared" si="12"/>
        <v>50733.190000000061</v>
      </c>
      <c r="J62" s="83">
        <f t="shared" si="12"/>
        <v>21373.50999999998</v>
      </c>
      <c r="L62" s="1"/>
      <c r="M62" s="1"/>
      <c r="N62" s="1"/>
      <c r="O62" s="1"/>
      <c r="P62" s="1"/>
      <c r="Q62" s="1"/>
      <c r="R62" s="1"/>
      <c r="S62" s="1"/>
      <c r="T62" s="1"/>
    </row>
    <row r="63" spans="1:20" s="63" customFormat="1" x14ac:dyDescent="0.25">
      <c r="H63" s="84"/>
      <c r="I63" s="84"/>
      <c r="J63" s="84"/>
      <c r="L63" s="1"/>
      <c r="M63" s="1"/>
      <c r="N63" s="1"/>
      <c r="O63" s="1"/>
      <c r="P63" s="1"/>
      <c r="Q63" s="1"/>
      <c r="R63" s="1"/>
      <c r="S63" s="1"/>
      <c r="T63" s="1"/>
    </row>
    <row r="64" spans="1:20" s="63" customFormat="1" ht="14.45" customHeight="1" x14ac:dyDescent="0.25">
      <c r="A64" s="161" t="s">
        <v>196</v>
      </c>
      <c r="B64" s="162"/>
      <c r="C64" s="162"/>
      <c r="D64" s="162"/>
      <c r="E64" s="162"/>
      <c r="F64" s="162"/>
      <c r="G64" s="162"/>
      <c r="H64" s="87"/>
      <c r="I64" s="87"/>
      <c r="J64" s="87"/>
      <c r="L64" s="1"/>
      <c r="M64" s="1"/>
      <c r="N64" s="1"/>
      <c r="O64" s="1"/>
      <c r="P64" s="1"/>
      <c r="Q64" s="1"/>
      <c r="R64" s="1"/>
      <c r="S64" s="1"/>
      <c r="T64" s="1"/>
    </row>
    <row r="65" spans="1:20" s="63" customFormat="1" ht="14.45" customHeight="1" x14ac:dyDescent="0.25">
      <c r="A65" s="65" t="s">
        <v>113</v>
      </c>
      <c r="B65" s="163" t="s">
        <v>197</v>
      </c>
      <c r="C65" s="163"/>
      <c r="D65" s="163"/>
      <c r="E65" s="163"/>
      <c r="F65" s="104"/>
      <c r="G65" s="69"/>
      <c r="H65" s="75">
        <v>0</v>
      </c>
      <c r="I65" s="75">
        <f>H67</f>
        <v>33588.479999999967</v>
      </c>
      <c r="J65" s="75">
        <f>I67</f>
        <v>84321.670000000027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s="63" customFormat="1" ht="14.45" customHeight="1" x14ac:dyDescent="0.25">
      <c r="A66" s="71" t="s">
        <v>116</v>
      </c>
      <c r="B66" s="156" t="s">
        <v>198</v>
      </c>
      <c r="C66" s="156"/>
      <c r="D66" s="156"/>
      <c r="E66" s="156"/>
      <c r="F66" s="97"/>
      <c r="G66" s="69"/>
      <c r="H66" s="95">
        <f>+H62</f>
        <v>33588.479999999967</v>
      </c>
      <c r="I66" s="95">
        <f>+I62</f>
        <v>50733.190000000061</v>
      </c>
      <c r="J66" s="95">
        <f>+J62</f>
        <v>21373.50999999998</v>
      </c>
      <c r="L66" s="1"/>
      <c r="M66" s="1"/>
      <c r="N66" s="1"/>
      <c r="O66" s="1"/>
      <c r="P66" s="1"/>
      <c r="Q66" s="1"/>
      <c r="R66" s="1"/>
      <c r="S66" s="1"/>
      <c r="T66" s="1"/>
    </row>
    <row r="67" spans="1:20" s="63" customFormat="1" ht="14.45" customHeight="1" x14ac:dyDescent="0.25">
      <c r="A67" s="105" t="s">
        <v>160</v>
      </c>
      <c r="B67" s="162" t="s">
        <v>199</v>
      </c>
      <c r="C67" s="162"/>
      <c r="D67" s="162"/>
      <c r="E67" s="162"/>
      <c r="F67" s="106"/>
      <c r="G67" s="82" t="s">
        <v>200</v>
      </c>
      <c r="H67" s="107">
        <f>+H65+H66</f>
        <v>33588.479999999967</v>
      </c>
      <c r="I67" s="107">
        <f>+I65+I66</f>
        <v>84321.670000000027</v>
      </c>
      <c r="J67" s="107">
        <f>+J65+J66</f>
        <v>105695.18000000001</v>
      </c>
      <c r="L67" s="1"/>
      <c r="M67" s="1"/>
      <c r="N67" s="1"/>
      <c r="O67" s="1"/>
      <c r="P67" s="1"/>
      <c r="Q67" s="1"/>
      <c r="R67" s="1"/>
      <c r="S67" s="1"/>
      <c r="T67" s="1"/>
    </row>
  </sheetData>
  <mergeCells count="47">
    <mergeCell ref="A64:G64"/>
    <mergeCell ref="B65:E65"/>
    <mergeCell ref="B66:E66"/>
    <mergeCell ref="B67:E67"/>
    <mergeCell ref="D46:E46"/>
    <mergeCell ref="A48:E48"/>
    <mergeCell ref="C51:E51"/>
    <mergeCell ref="C52:E52"/>
    <mergeCell ref="A56:E56"/>
    <mergeCell ref="A62:E62"/>
    <mergeCell ref="D45:E45"/>
    <mergeCell ref="D34:E34"/>
    <mergeCell ref="D35:E35"/>
    <mergeCell ref="D36:E36"/>
    <mergeCell ref="D37:E37"/>
    <mergeCell ref="C38:E38"/>
    <mergeCell ref="D39:E39"/>
    <mergeCell ref="D40:E40"/>
    <mergeCell ref="D41:E41"/>
    <mergeCell ref="D42:E42"/>
    <mergeCell ref="D43:E43"/>
    <mergeCell ref="C44:E44"/>
    <mergeCell ref="D33:E33"/>
    <mergeCell ref="C22:E22"/>
    <mergeCell ref="C23:E23"/>
    <mergeCell ref="C24:E24"/>
    <mergeCell ref="C25:E25"/>
    <mergeCell ref="C26:E26"/>
    <mergeCell ref="D27:E27"/>
    <mergeCell ref="D28:E28"/>
    <mergeCell ref="C29:E29"/>
    <mergeCell ref="C30:E30"/>
    <mergeCell ref="D31:E31"/>
    <mergeCell ref="D32:E32"/>
    <mergeCell ref="C21:E21"/>
    <mergeCell ref="A1:J1"/>
    <mergeCell ref="A3:J3"/>
    <mergeCell ref="A5:F6"/>
    <mergeCell ref="G5:G6"/>
    <mergeCell ref="H5:H6"/>
    <mergeCell ref="I5:I6"/>
    <mergeCell ref="J5:J6"/>
    <mergeCell ref="D8:E8"/>
    <mergeCell ref="D9:E9"/>
    <mergeCell ref="D12:E12"/>
    <mergeCell ref="D13:E13"/>
    <mergeCell ref="A17:E17"/>
  </mergeCells>
  <printOptions horizontalCentered="1"/>
  <pageMargins left="0.43307086614173229" right="0.27559055118110237" top="0.59055118110236227" bottom="0.35433070866141736" header="0.31496062992125984" footer="0.23622047244094491"/>
  <pageSetup paperSize="9" scale="90" orientation="landscape" r:id="rId1"/>
  <headerFooter>
    <oddFooter>&amp;C&amp;"Calibri,Standaard"&amp;P/&amp;N&amp;R&amp;"Calibri,Standaard"&amp;A</oddFooter>
  </headerFooter>
  <rowBreaks count="2" manualBreakCount="2">
    <brk id="29" max="16383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75991-A40A-44F7-B853-D12863DAD3AE}">
  <dimension ref="A1:R67"/>
  <sheetViews>
    <sheetView showGridLines="0" zoomScaleNormal="100" workbookViewId="0">
      <selection activeCell="N8" sqref="N8"/>
    </sheetView>
  </sheetViews>
  <sheetFormatPr defaultRowHeight="15" x14ac:dyDescent="0.25"/>
  <cols>
    <col min="1" max="1" width="4.83203125" style="63" customWidth="1"/>
    <col min="2" max="2" width="3.1640625" style="63" customWidth="1"/>
    <col min="3" max="3" width="1.33203125" style="63" customWidth="1"/>
    <col min="4" max="4" width="4.6640625" style="63" customWidth="1"/>
    <col min="5" max="5" width="39.1640625" style="63" customWidth="1"/>
    <col min="6" max="6" width="6.1640625" style="63" customWidth="1"/>
    <col min="7" max="7" width="10.5" style="63" customWidth="1"/>
    <col min="8" max="10" width="18.83203125" style="63" customWidth="1"/>
    <col min="11" max="238" width="8.83203125" style="1"/>
    <col min="239" max="239" width="4.83203125" style="1" customWidth="1"/>
    <col min="240" max="240" width="3.1640625" style="1" customWidth="1"/>
    <col min="241" max="241" width="1.33203125" style="1" customWidth="1"/>
    <col min="242" max="242" width="4.6640625" style="1" customWidth="1"/>
    <col min="243" max="243" width="42.83203125" style="1" customWidth="1"/>
    <col min="244" max="244" width="8.83203125" style="1" customWidth="1"/>
    <col min="245" max="246" width="19.83203125" style="1" customWidth="1"/>
    <col min="247" max="263" width="9.33203125" style="1" customWidth="1"/>
    <col min="264" max="494" width="8.83203125" style="1"/>
    <col min="495" max="495" width="4.83203125" style="1" customWidth="1"/>
    <col min="496" max="496" width="3.1640625" style="1" customWidth="1"/>
    <col min="497" max="497" width="1.33203125" style="1" customWidth="1"/>
    <col min="498" max="498" width="4.6640625" style="1" customWidth="1"/>
    <col min="499" max="499" width="42.83203125" style="1" customWidth="1"/>
    <col min="500" max="500" width="8.83203125" style="1" customWidth="1"/>
    <col min="501" max="502" width="19.83203125" style="1" customWidth="1"/>
    <col min="503" max="519" width="9.33203125" style="1" customWidth="1"/>
    <col min="520" max="750" width="8.83203125" style="1"/>
    <col min="751" max="751" width="4.83203125" style="1" customWidth="1"/>
    <col min="752" max="752" width="3.1640625" style="1" customWidth="1"/>
    <col min="753" max="753" width="1.33203125" style="1" customWidth="1"/>
    <col min="754" max="754" width="4.6640625" style="1" customWidth="1"/>
    <col min="755" max="755" width="42.83203125" style="1" customWidth="1"/>
    <col min="756" max="756" width="8.83203125" style="1" customWidth="1"/>
    <col min="757" max="758" width="19.83203125" style="1" customWidth="1"/>
    <col min="759" max="775" width="9.33203125" style="1" customWidth="1"/>
    <col min="776" max="1006" width="8.83203125" style="1"/>
    <col min="1007" max="1007" width="4.83203125" style="1" customWidth="1"/>
    <col min="1008" max="1008" width="3.1640625" style="1" customWidth="1"/>
    <col min="1009" max="1009" width="1.33203125" style="1" customWidth="1"/>
    <col min="1010" max="1010" width="4.6640625" style="1" customWidth="1"/>
    <col min="1011" max="1011" width="42.83203125" style="1" customWidth="1"/>
    <col min="1012" max="1012" width="8.83203125" style="1" customWidth="1"/>
    <col min="1013" max="1014" width="19.83203125" style="1" customWidth="1"/>
    <col min="1015" max="1031" width="9.33203125" style="1" customWidth="1"/>
    <col min="1032" max="1262" width="8.83203125" style="1"/>
    <col min="1263" max="1263" width="4.83203125" style="1" customWidth="1"/>
    <col min="1264" max="1264" width="3.1640625" style="1" customWidth="1"/>
    <col min="1265" max="1265" width="1.33203125" style="1" customWidth="1"/>
    <col min="1266" max="1266" width="4.6640625" style="1" customWidth="1"/>
    <col min="1267" max="1267" width="42.83203125" style="1" customWidth="1"/>
    <col min="1268" max="1268" width="8.83203125" style="1" customWidth="1"/>
    <col min="1269" max="1270" width="19.83203125" style="1" customWidth="1"/>
    <col min="1271" max="1287" width="9.33203125" style="1" customWidth="1"/>
    <col min="1288" max="1518" width="8.83203125" style="1"/>
    <col min="1519" max="1519" width="4.83203125" style="1" customWidth="1"/>
    <col min="1520" max="1520" width="3.1640625" style="1" customWidth="1"/>
    <col min="1521" max="1521" width="1.33203125" style="1" customWidth="1"/>
    <col min="1522" max="1522" width="4.6640625" style="1" customWidth="1"/>
    <col min="1523" max="1523" width="42.83203125" style="1" customWidth="1"/>
    <col min="1524" max="1524" width="8.83203125" style="1" customWidth="1"/>
    <col min="1525" max="1526" width="19.83203125" style="1" customWidth="1"/>
    <col min="1527" max="1543" width="9.33203125" style="1" customWidth="1"/>
    <col min="1544" max="1774" width="8.83203125" style="1"/>
    <col min="1775" max="1775" width="4.83203125" style="1" customWidth="1"/>
    <col min="1776" max="1776" width="3.1640625" style="1" customWidth="1"/>
    <col min="1777" max="1777" width="1.33203125" style="1" customWidth="1"/>
    <col min="1778" max="1778" width="4.6640625" style="1" customWidth="1"/>
    <col min="1779" max="1779" width="42.83203125" style="1" customWidth="1"/>
    <col min="1780" max="1780" width="8.83203125" style="1" customWidth="1"/>
    <col min="1781" max="1782" width="19.83203125" style="1" customWidth="1"/>
    <col min="1783" max="1799" width="9.33203125" style="1" customWidth="1"/>
    <col min="1800" max="2030" width="8.83203125" style="1"/>
    <col min="2031" max="2031" width="4.83203125" style="1" customWidth="1"/>
    <col min="2032" max="2032" width="3.1640625" style="1" customWidth="1"/>
    <col min="2033" max="2033" width="1.33203125" style="1" customWidth="1"/>
    <col min="2034" max="2034" width="4.6640625" style="1" customWidth="1"/>
    <col min="2035" max="2035" width="42.83203125" style="1" customWidth="1"/>
    <col min="2036" max="2036" width="8.83203125" style="1" customWidth="1"/>
    <col min="2037" max="2038" width="19.83203125" style="1" customWidth="1"/>
    <col min="2039" max="2055" width="9.33203125" style="1" customWidth="1"/>
    <col min="2056" max="2286" width="8.83203125" style="1"/>
    <col min="2287" max="2287" width="4.83203125" style="1" customWidth="1"/>
    <col min="2288" max="2288" width="3.1640625" style="1" customWidth="1"/>
    <col min="2289" max="2289" width="1.33203125" style="1" customWidth="1"/>
    <col min="2290" max="2290" width="4.6640625" style="1" customWidth="1"/>
    <col min="2291" max="2291" width="42.83203125" style="1" customWidth="1"/>
    <col min="2292" max="2292" width="8.83203125" style="1" customWidth="1"/>
    <col min="2293" max="2294" width="19.83203125" style="1" customWidth="1"/>
    <col min="2295" max="2311" width="9.33203125" style="1" customWidth="1"/>
    <col min="2312" max="2542" width="8.83203125" style="1"/>
    <col min="2543" max="2543" width="4.83203125" style="1" customWidth="1"/>
    <col min="2544" max="2544" width="3.1640625" style="1" customWidth="1"/>
    <col min="2545" max="2545" width="1.33203125" style="1" customWidth="1"/>
    <col min="2546" max="2546" width="4.6640625" style="1" customWidth="1"/>
    <col min="2547" max="2547" width="42.83203125" style="1" customWidth="1"/>
    <col min="2548" max="2548" width="8.83203125" style="1" customWidth="1"/>
    <col min="2549" max="2550" width="19.83203125" style="1" customWidth="1"/>
    <col min="2551" max="2567" width="9.33203125" style="1" customWidth="1"/>
    <col min="2568" max="2798" width="8.83203125" style="1"/>
    <col min="2799" max="2799" width="4.83203125" style="1" customWidth="1"/>
    <col min="2800" max="2800" width="3.1640625" style="1" customWidth="1"/>
    <col min="2801" max="2801" width="1.33203125" style="1" customWidth="1"/>
    <col min="2802" max="2802" width="4.6640625" style="1" customWidth="1"/>
    <col min="2803" max="2803" width="42.83203125" style="1" customWidth="1"/>
    <col min="2804" max="2804" width="8.83203125" style="1" customWidth="1"/>
    <col min="2805" max="2806" width="19.83203125" style="1" customWidth="1"/>
    <col min="2807" max="2823" width="9.33203125" style="1" customWidth="1"/>
    <col min="2824" max="3054" width="8.83203125" style="1"/>
    <col min="3055" max="3055" width="4.83203125" style="1" customWidth="1"/>
    <col min="3056" max="3056" width="3.1640625" style="1" customWidth="1"/>
    <col min="3057" max="3057" width="1.33203125" style="1" customWidth="1"/>
    <col min="3058" max="3058" width="4.6640625" style="1" customWidth="1"/>
    <col min="3059" max="3059" width="42.83203125" style="1" customWidth="1"/>
    <col min="3060" max="3060" width="8.83203125" style="1" customWidth="1"/>
    <col min="3061" max="3062" width="19.83203125" style="1" customWidth="1"/>
    <col min="3063" max="3079" width="9.33203125" style="1" customWidth="1"/>
    <col min="3080" max="3310" width="8.83203125" style="1"/>
    <col min="3311" max="3311" width="4.83203125" style="1" customWidth="1"/>
    <col min="3312" max="3312" width="3.1640625" style="1" customWidth="1"/>
    <col min="3313" max="3313" width="1.33203125" style="1" customWidth="1"/>
    <col min="3314" max="3314" width="4.6640625" style="1" customWidth="1"/>
    <col min="3315" max="3315" width="42.83203125" style="1" customWidth="1"/>
    <col min="3316" max="3316" width="8.83203125" style="1" customWidth="1"/>
    <col min="3317" max="3318" width="19.83203125" style="1" customWidth="1"/>
    <col min="3319" max="3335" width="9.33203125" style="1" customWidth="1"/>
    <col min="3336" max="3566" width="8.83203125" style="1"/>
    <col min="3567" max="3567" width="4.83203125" style="1" customWidth="1"/>
    <col min="3568" max="3568" width="3.1640625" style="1" customWidth="1"/>
    <col min="3569" max="3569" width="1.33203125" style="1" customWidth="1"/>
    <col min="3570" max="3570" width="4.6640625" style="1" customWidth="1"/>
    <col min="3571" max="3571" width="42.83203125" style="1" customWidth="1"/>
    <col min="3572" max="3572" width="8.83203125" style="1" customWidth="1"/>
    <col min="3573" max="3574" width="19.83203125" style="1" customWidth="1"/>
    <col min="3575" max="3591" width="9.33203125" style="1" customWidth="1"/>
    <col min="3592" max="3822" width="8.83203125" style="1"/>
    <col min="3823" max="3823" width="4.83203125" style="1" customWidth="1"/>
    <col min="3824" max="3824" width="3.1640625" style="1" customWidth="1"/>
    <col min="3825" max="3825" width="1.33203125" style="1" customWidth="1"/>
    <col min="3826" max="3826" width="4.6640625" style="1" customWidth="1"/>
    <col min="3827" max="3827" width="42.83203125" style="1" customWidth="1"/>
    <col min="3828" max="3828" width="8.83203125" style="1" customWidth="1"/>
    <col min="3829" max="3830" width="19.83203125" style="1" customWidth="1"/>
    <col min="3831" max="3847" width="9.33203125" style="1" customWidth="1"/>
    <col min="3848" max="4078" width="8.83203125" style="1"/>
    <col min="4079" max="4079" width="4.83203125" style="1" customWidth="1"/>
    <col min="4080" max="4080" width="3.1640625" style="1" customWidth="1"/>
    <col min="4081" max="4081" width="1.33203125" style="1" customWidth="1"/>
    <col min="4082" max="4082" width="4.6640625" style="1" customWidth="1"/>
    <col min="4083" max="4083" width="42.83203125" style="1" customWidth="1"/>
    <col min="4084" max="4084" width="8.83203125" style="1" customWidth="1"/>
    <col min="4085" max="4086" width="19.83203125" style="1" customWidth="1"/>
    <col min="4087" max="4103" width="9.33203125" style="1" customWidth="1"/>
    <col min="4104" max="4334" width="8.83203125" style="1"/>
    <col min="4335" max="4335" width="4.83203125" style="1" customWidth="1"/>
    <col min="4336" max="4336" width="3.1640625" style="1" customWidth="1"/>
    <col min="4337" max="4337" width="1.33203125" style="1" customWidth="1"/>
    <col min="4338" max="4338" width="4.6640625" style="1" customWidth="1"/>
    <col min="4339" max="4339" width="42.83203125" style="1" customWidth="1"/>
    <col min="4340" max="4340" width="8.83203125" style="1" customWidth="1"/>
    <col min="4341" max="4342" width="19.83203125" style="1" customWidth="1"/>
    <col min="4343" max="4359" width="9.33203125" style="1" customWidth="1"/>
    <col min="4360" max="4590" width="8.83203125" style="1"/>
    <col min="4591" max="4591" width="4.83203125" style="1" customWidth="1"/>
    <col min="4592" max="4592" width="3.1640625" style="1" customWidth="1"/>
    <col min="4593" max="4593" width="1.33203125" style="1" customWidth="1"/>
    <col min="4594" max="4594" width="4.6640625" style="1" customWidth="1"/>
    <col min="4595" max="4595" width="42.83203125" style="1" customWidth="1"/>
    <col min="4596" max="4596" width="8.83203125" style="1" customWidth="1"/>
    <col min="4597" max="4598" width="19.83203125" style="1" customWidth="1"/>
    <col min="4599" max="4615" width="9.33203125" style="1" customWidth="1"/>
    <col min="4616" max="4846" width="8.83203125" style="1"/>
    <col min="4847" max="4847" width="4.83203125" style="1" customWidth="1"/>
    <col min="4848" max="4848" width="3.1640625" style="1" customWidth="1"/>
    <col min="4849" max="4849" width="1.33203125" style="1" customWidth="1"/>
    <col min="4850" max="4850" width="4.6640625" style="1" customWidth="1"/>
    <col min="4851" max="4851" width="42.83203125" style="1" customWidth="1"/>
    <col min="4852" max="4852" width="8.83203125" style="1" customWidth="1"/>
    <col min="4853" max="4854" width="19.83203125" style="1" customWidth="1"/>
    <col min="4855" max="4871" width="9.33203125" style="1" customWidth="1"/>
    <col min="4872" max="5102" width="8.83203125" style="1"/>
    <col min="5103" max="5103" width="4.83203125" style="1" customWidth="1"/>
    <col min="5104" max="5104" width="3.1640625" style="1" customWidth="1"/>
    <col min="5105" max="5105" width="1.33203125" style="1" customWidth="1"/>
    <col min="5106" max="5106" width="4.6640625" style="1" customWidth="1"/>
    <col min="5107" max="5107" width="42.83203125" style="1" customWidth="1"/>
    <col min="5108" max="5108" width="8.83203125" style="1" customWidth="1"/>
    <col min="5109" max="5110" width="19.83203125" style="1" customWidth="1"/>
    <col min="5111" max="5127" width="9.33203125" style="1" customWidth="1"/>
    <col min="5128" max="5358" width="8.83203125" style="1"/>
    <col min="5359" max="5359" width="4.83203125" style="1" customWidth="1"/>
    <col min="5360" max="5360" width="3.1640625" style="1" customWidth="1"/>
    <col min="5361" max="5361" width="1.33203125" style="1" customWidth="1"/>
    <col min="5362" max="5362" width="4.6640625" style="1" customWidth="1"/>
    <col min="5363" max="5363" width="42.83203125" style="1" customWidth="1"/>
    <col min="5364" max="5364" width="8.83203125" style="1" customWidth="1"/>
    <col min="5365" max="5366" width="19.83203125" style="1" customWidth="1"/>
    <col min="5367" max="5383" width="9.33203125" style="1" customWidth="1"/>
    <col min="5384" max="5614" width="8.83203125" style="1"/>
    <col min="5615" max="5615" width="4.83203125" style="1" customWidth="1"/>
    <col min="5616" max="5616" width="3.1640625" style="1" customWidth="1"/>
    <col min="5617" max="5617" width="1.33203125" style="1" customWidth="1"/>
    <col min="5618" max="5618" width="4.6640625" style="1" customWidth="1"/>
    <col min="5619" max="5619" width="42.83203125" style="1" customWidth="1"/>
    <col min="5620" max="5620" width="8.83203125" style="1" customWidth="1"/>
    <col min="5621" max="5622" width="19.83203125" style="1" customWidth="1"/>
    <col min="5623" max="5639" width="9.33203125" style="1" customWidth="1"/>
    <col min="5640" max="5870" width="8.83203125" style="1"/>
    <col min="5871" max="5871" width="4.83203125" style="1" customWidth="1"/>
    <col min="5872" max="5872" width="3.1640625" style="1" customWidth="1"/>
    <col min="5873" max="5873" width="1.33203125" style="1" customWidth="1"/>
    <col min="5874" max="5874" width="4.6640625" style="1" customWidth="1"/>
    <col min="5875" max="5875" width="42.83203125" style="1" customWidth="1"/>
    <col min="5876" max="5876" width="8.83203125" style="1" customWidth="1"/>
    <col min="5877" max="5878" width="19.83203125" style="1" customWidth="1"/>
    <col min="5879" max="5895" width="9.33203125" style="1" customWidth="1"/>
    <col min="5896" max="6126" width="8.83203125" style="1"/>
    <col min="6127" max="6127" width="4.83203125" style="1" customWidth="1"/>
    <col min="6128" max="6128" width="3.1640625" style="1" customWidth="1"/>
    <col min="6129" max="6129" width="1.33203125" style="1" customWidth="1"/>
    <col min="6130" max="6130" width="4.6640625" style="1" customWidth="1"/>
    <col min="6131" max="6131" width="42.83203125" style="1" customWidth="1"/>
    <col min="6132" max="6132" width="8.83203125" style="1" customWidth="1"/>
    <col min="6133" max="6134" width="19.83203125" style="1" customWidth="1"/>
    <col min="6135" max="6151" width="9.33203125" style="1" customWidth="1"/>
    <col min="6152" max="6382" width="8.83203125" style="1"/>
    <col min="6383" max="6383" width="4.83203125" style="1" customWidth="1"/>
    <col min="6384" max="6384" width="3.1640625" style="1" customWidth="1"/>
    <col min="6385" max="6385" width="1.33203125" style="1" customWidth="1"/>
    <col min="6386" max="6386" width="4.6640625" style="1" customWidth="1"/>
    <col min="6387" max="6387" width="42.83203125" style="1" customWidth="1"/>
    <col min="6388" max="6388" width="8.83203125" style="1" customWidth="1"/>
    <col min="6389" max="6390" width="19.83203125" style="1" customWidth="1"/>
    <col min="6391" max="6407" width="9.33203125" style="1" customWidth="1"/>
    <col min="6408" max="6638" width="8.83203125" style="1"/>
    <col min="6639" max="6639" width="4.83203125" style="1" customWidth="1"/>
    <col min="6640" max="6640" width="3.1640625" style="1" customWidth="1"/>
    <col min="6641" max="6641" width="1.33203125" style="1" customWidth="1"/>
    <col min="6642" max="6642" width="4.6640625" style="1" customWidth="1"/>
    <col min="6643" max="6643" width="42.83203125" style="1" customWidth="1"/>
    <col min="6644" max="6644" width="8.83203125" style="1" customWidth="1"/>
    <col min="6645" max="6646" width="19.83203125" style="1" customWidth="1"/>
    <col min="6647" max="6663" width="9.33203125" style="1" customWidth="1"/>
    <col min="6664" max="6894" width="8.83203125" style="1"/>
    <col min="6895" max="6895" width="4.83203125" style="1" customWidth="1"/>
    <col min="6896" max="6896" width="3.1640625" style="1" customWidth="1"/>
    <col min="6897" max="6897" width="1.33203125" style="1" customWidth="1"/>
    <col min="6898" max="6898" width="4.6640625" style="1" customWidth="1"/>
    <col min="6899" max="6899" width="42.83203125" style="1" customWidth="1"/>
    <col min="6900" max="6900" width="8.83203125" style="1" customWidth="1"/>
    <col min="6901" max="6902" width="19.83203125" style="1" customWidth="1"/>
    <col min="6903" max="6919" width="9.33203125" style="1" customWidth="1"/>
    <col min="6920" max="7150" width="8.83203125" style="1"/>
    <col min="7151" max="7151" width="4.83203125" style="1" customWidth="1"/>
    <col min="7152" max="7152" width="3.1640625" style="1" customWidth="1"/>
    <col min="7153" max="7153" width="1.33203125" style="1" customWidth="1"/>
    <col min="7154" max="7154" width="4.6640625" style="1" customWidth="1"/>
    <col min="7155" max="7155" width="42.83203125" style="1" customWidth="1"/>
    <col min="7156" max="7156" width="8.83203125" style="1" customWidth="1"/>
    <col min="7157" max="7158" width="19.83203125" style="1" customWidth="1"/>
    <col min="7159" max="7175" width="9.33203125" style="1" customWidth="1"/>
    <col min="7176" max="7406" width="8.83203125" style="1"/>
    <col min="7407" max="7407" width="4.83203125" style="1" customWidth="1"/>
    <col min="7408" max="7408" width="3.1640625" style="1" customWidth="1"/>
    <col min="7409" max="7409" width="1.33203125" style="1" customWidth="1"/>
    <col min="7410" max="7410" width="4.6640625" style="1" customWidth="1"/>
    <col min="7411" max="7411" width="42.83203125" style="1" customWidth="1"/>
    <col min="7412" max="7412" width="8.83203125" style="1" customWidth="1"/>
    <col min="7413" max="7414" width="19.83203125" style="1" customWidth="1"/>
    <col min="7415" max="7431" width="9.33203125" style="1" customWidth="1"/>
    <col min="7432" max="7662" width="8.83203125" style="1"/>
    <col min="7663" max="7663" width="4.83203125" style="1" customWidth="1"/>
    <col min="7664" max="7664" width="3.1640625" style="1" customWidth="1"/>
    <col min="7665" max="7665" width="1.33203125" style="1" customWidth="1"/>
    <col min="7666" max="7666" width="4.6640625" style="1" customWidth="1"/>
    <col min="7667" max="7667" width="42.83203125" style="1" customWidth="1"/>
    <col min="7668" max="7668" width="8.83203125" style="1" customWidth="1"/>
    <col min="7669" max="7670" width="19.83203125" style="1" customWidth="1"/>
    <col min="7671" max="7687" width="9.33203125" style="1" customWidth="1"/>
    <col min="7688" max="7918" width="8.83203125" style="1"/>
    <col min="7919" max="7919" width="4.83203125" style="1" customWidth="1"/>
    <col min="7920" max="7920" width="3.1640625" style="1" customWidth="1"/>
    <col min="7921" max="7921" width="1.33203125" style="1" customWidth="1"/>
    <col min="7922" max="7922" width="4.6640625" style="1" customWidth="1"/>
    <col min="7923" max="7923" width="42.83203125" style="1" customWidth="1"/>
    <col min="7924" max="7924" width="8.83203125" style="1" customWidth="1"/>
    <col min="7925" max="7926" width="19.83203125" style="1" customWidth="1"/>
    <col min="7927" max="7943" width="9.33203125" style="1" customWidth="1"/>
    <col min="7944" max="8174" width="8.83203125" style="1"/>
    <col min="8175" max="8175" width="4.83203125" style="1" customWidth="1"/>
    <col min="8176" max="8176" width="3.1640625" style="1" customWidth="1"/>
    <col min="8177" max="8177" width="1.33203125" style="1" customWidth="1"/>
    <col min="8178" max="8178" width="4.6640625" style="1" customWidth="1"/>
    <col min="8179" max="8179" width="42.83203125" style="1" customWidth="1"/>
    <col min="8180" max="8180" width="8.83203125" style="1" customWidth="1"/>
    <col min="8181" max="8182" width="19.83203125" style="1" customWidth="1"/>
    <col min="8183" max="8199" width="9.33203125" style="1" customWidth="1"/>
    <col min="8200" max="8430" width="8.83203125" style="1"/>
    <col min="8431" max="8431" width="4.83203125" style="1" customWidth="1"/>
    <col min="8432" max="8432" width="3.1640625" style="1" customWidth="1"/>
    <col min="8433" max="8433" width="1.33203125" style="1" customWidth="1"/>
    <col min="8434" max="8434" width="4.6640625" style="1" customWidth="1"/>
    <col min="8435" max="8435" width="42.83203125" style="1" customWidth="1"/>
    <col min="8436" max="8436" width="8.83203125" style="1" customWidth="1"/>
    <col min="8437" max="8438" width="19.83203125" style="1" customWidth="1"/>
    <col min="8439" max="8455" width="9.33203125" style="1" customWidth="1"/>
    <col min="8456" max="8686" width="8.83203125" style="1"/>
    <col min="8687" max="8687" width="4.83203125" style="1" customWidth="1"/>
    <col min="8688" max="8688" width="3.1640625" style="1" customWidth="1"/>
    <col min="8689" max="8689" width="1.33203125" style="1" customWidth="1"/>
    <col min="8690" max="8690" width="4.6640625" style="1" customWidth="1"/>
    <col min="8691" max="8691" width="42.83203125" style="1" customWidth="1"/>
    <col min="8692" max="8692" width="8.83203125" style="1" customWidth="1"/>
    <col min="8693" max="8694" width="19.83203125" style="1" customWidth="1"/>
    <col min="8695" max="8711" width="9.33203125" style="1" customWidth="1"/>
    <col min="8712" max="8942" width="8.83203125" style="1"/>
    <col min="8943" max="8943" width="4.83203125" style="1" customWidth="1"/>
    <col min="8944" max="8944" width="3.1640625" style="1" customWidth="1"/>
    <col min="8945" max="8945" width="1.33203125" style="1" customWidth="1"/>
    <col min="8946" max="8946" width="4.6640625" style="1" customWidth="1"/>
    <col min="8947" max="8947" width="42.83203125" style="1" customWidth="1"/>
    <col min="8948" max="8948" width="8.83203125" style="1" customWidth="1"/>
    <col min="8949" max="8950" width="19.83203125" style="1" customWidth="1"/>
    <col min="8951" max="8967" width="9.33203125" style="1" customWidth="1"/>
    <col min="8968" max="9198" width="8.83203125" style="1"/>
    <col min="9199" max="9199" width="4.83203125" style="1" customWidth="1"/>
    <col min="9200" max="9200" width="3.1640625" style="1" customWidth="1"/>
    <col min="9201" max="9201" width="1.33203125" style="1" customWidth="1"/>
    <col min="9202" max="9202" width="4.6640625" style="1" customWidth="1"/>
    <col min="9203" max="9203" width="42.83203125" style="1" customWidth="1"/>
    <col min="9204" max="9204" width="8.83203125" style="1" customWidth="1"/>
    <col min="9205" max="9206" width="19.83203125" style="1" customWidth="1"/>
    <col min="9207" max="9223" width="9.33203125" style="1" customWidth="1"/>
    <col min="9224" max="9454" width="8.83203125" style="1"/>
    <col min="9455" max="9455" width="4.83203125" style="1" customWidth="1"/>
    <col min="9456" max="9456" width="3.1640625" style="1" customWidth="1"/>
    <col min="9457" max="9457" width="1.33203125" style="1" customWidth="1"/>
    <col min="9458" max="9458" width="4.6640625" style="1" customWidth="1"/>
    <col min="9459" max="9459" width="42.83203125" style="1" customWidth="1"/>
    <col min="9460" max="9460" width="8.83203125" style="1" customWidth="1"/>
    <col min="9461" max="9462" width="19.83203125" style="1" customWidth="1"/>
    <col min="9463" max="9479" width="9.33203125" style="1" customWidth="1"/>
    <col min="9480" max="9710" width="8.83203125" style="1"/>
    <col min="9711" max="9711" width="4.83203125" style="1" customWidth="1"/>
    <col min="9712" max="9712" width="3.1640625" style="1" customWidth="1"/>
    <col min="9713" max="9713" width="1.33203125" style="1" customWidth="1"/>
    <col min="9714" max="9714" width="4.6640625" style="1" customWidth="1"/>
    <col min="9715" max="9715" width="42.83203125" style="1" customWidth="1"/>
    <col min="9716" max="9716" width="8.83203125" style="1" customWidth="1"/>
    <col min="9717" max="9718" width="19.83203125" style="1" customWidth="1"/>
    <col min="9719" max="9735" width="9.33203125" style="1" customWidth="1"/>
    <col min="9736" max="9966" width="8.83203125" style="1"/>
    <col min="9967" max="9967" width="4.83203125" style="1" customWidth="1"/>
    <col min="9968" max="9968" width="3.1640625" style="1" customWidth="1"/>
    <col min="9969" max="9969" width="1.33203125" style="1" customWidth="1"/>
    <col min="9970" max="9970" width="4.6640625" style="1" customWidth="1"/>
    <col min="9971" max="9971" width="42.83203125" style="1" customWidth="1"/>
    <col min="9972" max="9972" width="8.83203125" style="1" customWidth="1"/>
    <col min="9973" max="9974" width="19.83203125" style="1" customWidth="1"/>
    <col min="9975" max="9991" width="9.33203125" style="1" customWidth="1"/>
    <col min="9992" max="10222" width="8.83203125" style="1"/>
    <col min="10223" max="10223" width="4.83203125" style="1" customWidth="1"/>
    <col min="10224" max="10224" width="3.1640625" style="1" customWidth="1"/>
    <col min="10225" max="10225" width="1.33203125" style="1" customWidth="1"/>
    <col min="10226" max="10226" width="4.6640625" style="1" customWidth="1"/>
    <col min="10227" max="10227" width="42.83203125" style="1" customWidth="1"/>
    <col min="10228" max="10228" width="8.83203125" style="1" customWidth="1"/>
    <col min="10229" max="10230" width="19.83203125" style="1" customWidth="1"/>
    <col min="10231" max="10247" width="9.33203125" style="1" customWidth="1"/>
    <col min="10248" max="10478" width="8.83203125" style="1"/>
    <col min="10479" max="10479" width="4.83203125" style="1" customWidth="1"/>
    <col min="10480" max="10480" width="3.1640625" style="1" customWidth="1"/>
    <col min="10481" max="10481" width="1.33203125" style="1" customWidth="1"/>
    <col min="10482" max="10482" width="4.6640625" style="1" customWidth="1"/>
    <col min="10483" max="10483" width="42.83203125" style="1" customWidth="1"/>
    <col min="10484" max="10484" width="8.83203125" style="1" customWidth="1"/>
    <col min="10485" max="10486" width="19.83203125" style="1" customWidth="1"/>
    <col min="10487" max="10503" width="9.33203125" style="1" customWidth="1"/>
    <col min="10504" max="10734" width="8.83203125" style="1"/>
    <col min="10735" max="10735" width="4.83203125" style="1" customWidth="1"/>
    <col min="10736" max="10736" width="3.1640625" style="1" customWidth="1"/>
    <col min="10737" max="10737" width="1.33203125" style="1" customWidth="1"/>
    <col min="10738" max="10738" width="4.6640625" style="1" customWidth="1"/>
    <col min="10739" max="10739" width="42.83203125" style="1" customWidth="1"/>
    <col min="10740" max="10740" width="8.83203125" style="1" customWidth="1"/>
    <col min="10741" max="10742" width="19.83203125" style="1" customWidth="1"/>
    <col min="10743" max="10759" width="9.33203125" style="1" customWidth="1"/>
    <col min="10760" max="10990" width="8.83203125" style="1"/>
    <col min="10991" max="10991" width="4.83203125" style="1" customWidth="1"/>
    <col min="10992" max="10992" width="3.1640625" style="1" customWidth="1"/>
    <col min="10993" max="10993" width="1.33203125" style="1" customWidth="1"/>
    <col min="10994" max="10994" width="4.6640625" style="1" customWidth="1"/>
    <col min="10995" max="10995" width="42.83203125" style="1" customWidth="1"/>
    <col min="10996" max="10996" width="8.83203125" style="1" customWidth="1"/>
    <col min="10997" max="10998" width="19.83203125" style="1" customWidth="1"/>
    <col min="10999" max="11015" width="9.33203125" style="1" customWidth="1"/>
    <col min="11016" max="11246" width="8.83203125" style="1"/>
    <col min="11247" max="11247" width="4.83203125" style="1" customWidth="1"/>
    <col min="11248" max="11248" width="3.1640625" style="1" customWidth="1"/>
    <col min="11249" max="11249" width="1.33203125" style="1" customWidth="1"/>
    <col min="11250" max="11250" width="4.6640625" style="1" customWidth="1"/>
    <col min="11251" max="11251" width="42.83203125" style="1" customWidth="1"/>
    <col min="11252" max="11252" width="8.83203125" style="1" customWidth="1"/>
    <col min="11253" max="11254" width="19.83203125" style="1" customWidth="1"/>
    <col min="11255" max="11271" width="9.33203125" style="1" customWidth="1"/>
    <col min="11272" max="11502" width="8.83203125" style="1"/>
    <col min="11503" max="11503" width="4.83203125" style="1" customWidth="1"/>
    <col min="11504" max="11504" width="3.1640625" style="1" customWidth="1"/>
    <col min="11505" max="11505" width="1.33203125" style="1" customWidth="1"/>
    <col min="11506" max="11506" width="4.6640625" style="1" customWidth="1"/>
    <col min="11507" max="11507" width="42.83203125" style="1" customWidth="1"/>
    <col min="11508" max="11508" width="8.83203125" style="1" customWidth="1"/>
    <col min="11509" max="11510" width="19.83203125" style="1" customWidth="1"/>
    <col min="11511" max="11527" width="9.33203125" style="1" customWidth="1"/>
    <col min="11528" max="11758" width="8.83203125" style="1"/>
    <col min="11759" max="11759" width="4.83203125" style="1" customWidth="1"/>
    <col min="11760" max="11760" width="3.1640625" style="1" customWidth="1"/>
    <col min="11761" max="11761" width="1.33203125" style="1" customWidth="1"/>
    <col min="11762" max="11762" width="4.6640625" style="1" customWidth="1"/>
    <col min="11763" max="11763" width="42.83203125" style="1" customWidth="1"/>
    <col min="11764" max="11764" width="8.83203125" style="1" customWidth="1"/>
    <col min="11765" max="11766" width="19.83203125" style="1" customWidth="1"/>
    <col min="11767" max="11783" width="9.33203125" style="1" customWidth="1"/>
    <col min="11784" max="12014" width="8.83203125" style="1"/>
    <col min="12015" max="12015" width="4.83203125" style="1" customWidth="1"/>
    <col min="12016" max="12016" width="3.1640625" style="1" customWidth="1"/>
    <col min="12017" max="12017" width="1.33203125" style="1" customWidth="1"/>
    <col min="12018" max="12018" width="4.6640625" style="1" customWidth="1"/>
    <col min="12019" max="12019" width="42.83203125" style="1" customWidth="1"/>
    <col min="12020" max="12020" width="8.83203125" style="1" customWidth="1"/>
    <col min="12021" max="12022" width="19.83203125" style="1" customWidth="1"/>
    <col min="12023" max="12039" width="9.33203125" style="1" customWidth="1"/>
    <col min="12040" max="12270" width="8.83203125" style="1"/>
    <col min="12271" max="12271" width="4.83203125" style="1" customWidth="1"/>
    <col min="12272" max="12272" width="3.1640625" style="1" customWidth="1"/>
    <col min="12273" max="12273" width="1.33203125" style="1" customWidth="1"/>
    <col min="12274" max="12274" width="4.6640625" style="1" customWidth="1"/>
    <col min="12275" max="12275" width="42.83203125" style="1" customWidth="1"/>
    <col min="12276" max="12276" width="8.83203125" style="1" customWidth="1"/>
    <col min="12277" max="12278" width="19.83203125" style="1" customWidth="1"/>
    <col min="12279" max="12295" width="9.33203125" style="1" customWidth="1"/>
    <col min="12296" max="12526" width="8.83203125" style="1"/>
    <col min="12527" max="12527" width="4.83203125" style="1" customWidth="1"/>
    <col min="12528" max="12528" width="3.1640625" style="1" customWidth="1"/>
    <col min="12529" max="12529" width="1.33203125" style="1" customWidth="1"/>
    <col min="12530" max="12530" width="4.6640625" style="1" customWidth="1"/>
    <col min="12531" max="12531" width="42.83203125" style="1" customWidth="1"/>
    <col min="12532" max="12532" width="8.83203125" style="1" customWidth="1"/>
    <col min="12533" max="12534" width="19.83203125" style="1" customWidth="1"/>
    <col min="12535" max="12551" width="9.33203125" style="1" customWidth="1"/>
    <col min="12552" max="12782" width="8.83203125" style="1"/>
    <col min="12783" max="12783" width="4.83203125" style="1" customWidth="1"/>
    <col min="12784" max="12784" width="3.1640625" style="1" customWidth="1"/>
    <col min="12785" max="12785" width="1.33203125" style="1" customWidth="1"/>
    <col min="12786" max="12786" width="4.6640625" style="1" customWidth="1"/>
    <col min="12787" max="12787" width="42.83203125" style="1" customWidth="1"/>
    <col min="12788" max="12788" width="8.83203125" style="1" customWidth="1"/>
    <col min="12789" max="12790" width="19.83203125" style="1" customWidth="1"/>
    <col min="12791" max="12807" width="9.33203125" style="1" customWidth="1"/>
    <col min="12808" max="13038" width="8.83203125" style="1"/>
    <col min="13039" max="13039" width="4.83203125" style="1" customWidth="1"/>
    <col min="13040" max="13040" width="3.1640625" style="1" customWidth="1"/>
    <col min="13041" max="13041" width="1.33203125" style="1" customWidth="1"/>
    <col min="13042" max="13042" width="4.6640625" style="1" customWidth="1"/>
    <col min="13043" max="13043" width="42.83203125" style="1" customWidth="1"/>
    <col min="13044" max="13044" width="8.83203125" style="1" customWidth="1"/>
    <col min="13045" max="13046" width="19.83203125" style="1" customWidth="1"/>
    <col min="13047" max="13063" width="9.33203125" style="1" customWidth="1"/>
    <col min="13064" max="13294" width="8.83203125" style="1"/>
    <col min="13295" max="13295" width="4.83203125" style="1" customWidth="1"/>
    <col min="13296" max="13296" width="3.1640625" style="1" customWidth="1"/>
    <col min="13297" max="13297" width="1.33203125" style="1" customWidth="1"/>
    <col min="13298" max="13298" width="4.6640625" style="1" customWidth="1"/>
    <col min="13299" max="13299" width="42.83203125" style="1" customWidth="1"/>
    <col min="13300" max="13300" width="8.83203125" style="1" customWidth="1"/>
    <col min="13301" max="13302" width="19.83203125" style="1" customWidth="1"/>
    <col min="13303" max="13319" width="9.33203125" style="1" customWidth="1"/>
    <col min="13320" max="13550" width="8.83203125" style="1"/>
    <col min="13551" max="13551" width="4.83203125" style="1" customWidth="1"/>
    <col min="13552" max="13552" width="3.1640625" style="1" customWidth="1"/>
    <col min="13553" max="13553" width="1.33203125" style="1" customWidth="1"/>
    <col min="13554" max="13554" width="4.6640625" style="1" customWidth="1"/>
    <col min="13555" max="13555" width="42.83203125" style="1" customWidth="1"/>
    <col min="13556" max="13556" width="8.83203125" style="1" customWidth="1"/>
    <col min="13557" max="13558" width="19.83203125" style="1" customWidth="1"/>
    <col min="13559" max="13575" width="9.33203125" style="1" customWidth="1"/>
    <col min="13576" max="13806" width="8.83203125" style="1"/>
    <col min="13807" max="13807" width="4.83203125" style="1" customWidth="1"/>
    <col min="13808" max="13808" width="3.1640625" style="1" customWidth="1"/>
    <col min="13809" max="13809" width="1.33203125" style="1" customWidth="1"/>
    <col min="13810" max="13810" width="4.6640625" style="1" customWidth="1"/>
    <col min="13811" max="13811" width="42.83203125" style="1" customWidth="1"/>
    <col min="13812" max="13812" width="8.83203125" style="1" customWidth="1"/>
    <col min="13813" max="13814" width="19.83203125" style="1" customWidth="1"/>
    <col min="13815" max="13831" width="9.33203125" style="1" customWidth="1"/>
    <col min="13832" max="14062" width="8.83203125" style="1"/>
    <col min="14063" max="14063" width="4.83203125" style="1" customWidth="1"/>
    <col min="14064" max="14064" width="3.1640625" style="1" customWidth="1"/>
    <col min="14065" max="14065" width="1.33203125" style="1" customWidth="1"/>
    <col min="14066" max="14066" width="4.6640625" style="1" customWidth="1"/>
    <col min="14067" max="14067" width="42.83203125" style="1" customWidth="1"/>
    <col min="14068" max="14068" width="8.83203125" style="1" customWidth="1"/>
    <col min="14069" max="14070" width="19.83203125" style="1" customWidth="1"/>
    <col min="14071" max="14087" width="9.33203125" style="1" customWidth="1"/>
    <col min="14088" max="14318" width="8.83203125" style="1"/>
    <col min="14319" max="14319" width="4.83203125" style="1" customWidth="1"/>
    <col min="14320" max="14320" width="3.1640625" style="1" customWidth="1"/>
    <col min="14321" max="14321" width="1.33203125" style="1" customWidth="1"/>
    <col min="14322" max="14322" width="4.6640625" style="1" customWidth="1"/>
    <col min="14323" max="14323" width="42.83203125" style="1" customWidth="1"/>
    <col min="14324" max="14324" width="8.83203125" style="1" customWidth="1"/>
    <col min="14325" max="14326" width="19.83203125" style="1" customWidth="1"/>
    <col min="14327" max="14343" width="9.33203125" style="1" customWidth="1"/>
    <col min="14344" max="14574" width="8.83203125" style="1"/>
    <col min="14575" max="14575" width="4.83203125" style="1" customWidth="1"/>
    <col min="14576" max="14576" width="3.1640625" style="1" customWidth="1"/>
    <col min="14577" max="14577" width="1.33203125" style="1" customWidth="1"/>
    <col min="14578" max="14578" width="4.6640625" style="1" customWidth="1"/>
    <col min="14579" max="14579" width="42.83203125" style="1" customWidth="1"/>
    <col min="14580" max="14580" width="8.83203125" style="1" customWidth="1"/>
    <col min="14581" max="14582" width="19.83203125" style="1" customWidth="1"/>
    <col min="14583" max="14599" width="9.33203125" style="1" customWidth="1"/>
    <col min="14600" max="14830" width="8.83203125" style="1"/>
    <col min="14831" max="14831" width="4.83203125" style="1" customWidth="1"/>
    <col min="14832" max="14832" width="3.1640625" style="1" customWidth="1"/>
    <col min="14833" max="14833" width="1.33203125" style="1" customWidth="1"/>
    <col min="14834" max="14834" width="4.6640625" style="1" customWidth="1"/>
    <col min="14835" max="14835" width="42.83203125" style="1" customWidth="1"/>
    <col min="14836" max="14836" width="8.83203125" style="1" customWidth="1"/>
    <col min="14837" max="14838" width="19.83203125" style="1" customWidth="1"/>
    <col min="14839" max="14855" width="9.33203125" style="1" customWidth="1"/>
    <col min="14856" max="15086" width="8.83203125" style="1"/>
    <col min="15087" max="15087" width="4.83203125" style="1" customWidth="1"/>
    <col min="15088" max="15088" width="3.1640625" style="1" customWidth="1"/>
    <col min="15089" max="15089" width="1.33203125" style="1" customWidth="1"/>
    <col min="15090" max="15090" width="4.6640625" style="1" customWidth="1"/>
    <col min="15091" max="15091" width="42.83203125" style="1" customWidth="1"/>
    <col min="15092" max="15092" width="8.83203125" style="1" customWidth="1"/>
    <col min="15093" max="15094" width="19.83203125" style="1" customWidth="1"/>
    <col min="15095" max="15111" width="9.33203125" style="1" customWidth="1"/>
    <col min="15112" max="15342" width="8.83203125" style="1"/>
    <col min="15343" max="15343" width="4.83203125" style="1" customWidth="1"/>
    <col min="15344" max="15344" width="3.1640625" style="1" customWidth="1"/>
    <col min="15345" max="15345" width="1.33203125" style="1" customWidth="1"/>
    <col min="15346" max="15346" width="4.6640625" style="1" customWidth="1"/>
    <col min="15347" max="15347" width="42.83203125" style="1" customWidth="1"/>
    <col min="15348" max="15348" width="8.83203125" style="1" customWidth="1"/>
    <col min="15349" max="15350" width="19.83203125" style="1" customWidth="1"/>
    <col min="15351" max="15367" width="9.33203125" style="1" customWidth="1"/>
    <col min="15368" max="15598" width="8.83203125" style="1"/>
    <col min="15599" max="15599" width="4.83203125" style="1" customWidth="1"/>
    <col min="15600" max="15600" width="3.1640625" style="1" customWidth="1"/>
    <col min="15601" max="15601" width="1.33203125" style="1" customWidth="1"/>
    <col min="15602" max="15602" width="4.6640625" style="1" customWidth="1"/>
    <col min="15603" max="15603" width="42.83203125" style="1" customWidth="1"/>
    <col min="15604" max="15604" width="8.83203125" style="1" customWidth="1"/>
    <col min="15605" max="15606" width="19.83203125" style="1" customWidth="1"/>
    <col min="15607" max="15623" width="9.33203125" style="1" customWidth="1"/>
    <col min="15624" max="15854" width="8.83203125" style="1"/>
    <col min="15855" max="15855" width="4.83203125" style="1" customWidth="1"/>
    <col min="15856" max="15856" width="3.1640625" style="1" customWidth="1"/>
    <col min="15857" max="15857" width="1.33203125" style="1" customWidth="1"/>
    <col min="15858" max="15858" width="4.6640625" style="1" customWidth="1"/>
    <col min="15859" max="15859" width="42.83203125" style="1" customWidth="1"/>
    <col min="15860" max="15860" width="8.83203125" style="1" customWidth="1"/>
    <col min="15861" max="15862" width="19.83203125" style="1" customWidth="1"/>
    <col min="15863" max="15879" width="9.33203125" style="1" customWidth="1"/>
    <col min="15880" max="16110" width="8.83203125" style="1"/>
    <col min="16111" max="16111" width="4.83203125" style="1" customWidth="1"/>
    <col min="16112" max="16112" width="3.1640625" style="1" customWidth="1"/>
    <col min="16113" max="16113" width="1.33203125" style="1" customWidth="1"/>
    <col min="16114" max="16114" width="4.6640625" style="1" customWidth="1"/>
    <col min="16115" max="16115" width="42.83203125" style="1" customWidth="1"/>
    <col min="16116" max="16116" width="8.83203125" style="1" customWidth="1"/>
    <col min="16117" max="16118" width="19.83203125" style="1" customWidth="1"/>
    <col min="16119" max="16135" width="9.33203125" style="1" customWidth="1"/>
    <col min="16136" max="16384" width="8.83203125" style="1"/>
  </cols>
  <sheetData>
    <row r="1" spans="1:11" ht="33" customHeight="1" x14ac:dyDescent="0.25">
      <c r="A1" s="146" t="s">
        <v>217</v>
      </c>
      <c r="B1" s="146"/>
      <c r="C1" s="146"/>
      <c r="D1" s="146"/>
      <c r="E1" s="146"/>
      <c r="F1" s="146"/>
      <c r="G1" s="146"/>
      <c r="H1" s="146"/>
      <c r="I1" s="146"/>
      <c r="J1" s="146"/>
      <c r="K1" s="63"/>
    </row>
    <row r="2" spans="1:11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63"/>
    </row>
    <row r="3" spans="1:11" s="5" customFormat="1" ht="15.75" x14ac:dyDescent="0.25">
      <c r="A3" s="132" t="s">
        <v>110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1" ht="10.15" customHeight="1" x14ac:dyDescent="0.2">
      <c r="A5" s="147" t="s">
        <v>111</v>
      </c>
      <c r="B5" s="148"/>
      <c r="C5" s="148"/>
      <c r="D5" s="148"/>
      <c r="E5" s="148"/>
      <c r="F5" s="149"/>
      <c r="G5" s="153" t="s">
        <v>3</v>
      </c>
      <c r="H5" s="143">
        <v>2019</v>
      </c>
      <c r="I5" s="143">
        <v>2020</v>
      </c>
      <c r="J5" s="143">
        <v>2021</v>
      </c>
    </row>
    <row r="6" spans="1:11" ht="10.15" customHeight="1" x14ac:dyDescent="0.2">
      <c r="A6" s="150"/>
      <c r="B6" s="151"/>
      <c r="C6" s="151"/>
      <c r="D6" s="151"/>
      <c r="E6" s="151"/>
      <c r="F6" s="152"/>
      <c r="G6" s="154"/>
      <c r="H6" s="144"/>
      <c r="I6" s="144"/>
      <c r="J6" s="144"/>
    </row>
    <row r="7" spans="1:11" x14ac:dyDescent="0.25">
      <c r="A7" s="65" t="s">
        <v>4</v>
      </c>
      <c r="B7" s="66"/>
      <c r="C7" s="67" t="s">
        <v>112</v>
      </c>
      <c r="D7" s="67"/>
      <c r="E7" s="67"/>
      <c r="F7" s="68"/>
      <c r="G7" s="69"/>
      <c r="H7" s="70">
        <f>+H8+H9</f>
        <v>0</v>
      </c>
      <c r="I7" s="70">
        <f t="shared" ref="I7" si="0">+I8+I9</f>
        <v>0</v>
      </c>
      <c r="J7" s="70">
        <f>+J8+J9</f>
        <v>0</v>
      </c>
    </row>
    <row r="8" spans="1:11" ht="14.45" customHeight="1" x14ac:dyDescent="0.25">
      <c r="A8" s="71"/>
      <c r="B8" s="72" t="s">
        <v>113</v>
      </c>
      <c r="C8" s="64"/>
      <c r="D8" s="156" t="s">
        <v>114</v>
      </c>
      <c r="E8" s="156"/>
      <c r="F8" s="74" t="s">
        <v>115</v>
      </c>
      <c r="G8" s="69">
        <v>7000</v>
      </c>
      <c r="H8" s="75">
        <v>0</v>
      </c>
      <c r="I8" s="75">
        <v>0</v>
      </c>
      <c r="J8" s="75">
        <v>0</v>
      </c>
    </row>
    <row r="9" spans="1:11" ht="33" customHeight="1" x14ac:dyDescent="0.25">
      <c r="A9" s="71"/>
      <c r="B9" s="72" t="s">
        <v>116</v>
      </c>
      <c r="C9" s="64"/>
      <c r="D9" s="157" t="s">
        <v>117</v>
      </c>
      <c r="E9" s="157"/>
      <c r="F9" s="74" t="s">
        <v>118</v>
      </c>
      <c r="G9" s="76">
        <v>7009</v>
      </c>
      <c r="H9" s="75">
        <v>0</v>
      </c>
      <c r="I9" s="75">
        <v>0</v>
      </c>
      <c r="J9" s="75">
        <v>0</v>
      </c>
    </row>
    <row r="10" spans="1:11" x14ac:dyDescent="0.25">
      <c r="A10" s="71" t="s">
        <v>119</v>
      </c>
      <c r="B10" s="72"/>
      <c r="C10" s="64" t="s">
        <v>120</v>
      </c>
      <c r="D10" s="64"/>
      <c r="E10" s="64"/>
      <c r="F10" s="77" t="s">
        <v>115</v>
      </c>
      <c r="G10" s="69">
        <v>701</v>
      </c>
      <c r="H10" s="75">
        <v>235569232.06999999</v>
      </c>
      <c r="I10" s="75">
        <v>284450898.11000001</v>
      </c>
      <c r="J10" s="75">
        <v>279378000</v>
      </c>
    </row>
    <row r="11" spans="1:11" x14ac:dyDescent="0.25">
      <c r="A11" s="71" t="s">
        <v>121</v>
      </c>
      <c r="B11" s="72"/>
      <c r="C11" s="64" t="s">
        <v>122</v>
      </c>
      <c r="D11" s="64"/>
      <c r="E11" s="64"/>
      <c r="F11" s="77"/>
      <c r="G11" s="69"/>
      <c r="H11" s="78">
        <f>+H12+H13</f>
        <v>-203964725.31</v>
      </c>
      <c r="I11" s="78">
        <f t="shared" ref="I11" si="1">+I12+I13</f>
        <v>-256620482.88999999</v>
      </c>
      <c r="J11" s="78">
        <f>+J12+J13</f>
        <v>-255350465.86000001</v>
      </c>
    </row>
    <row r="12" spans="1:11" ht="14.45" customHeight="1" x14ac:dyDescent="0.25">
      <c r="A12" s="71"/>
      <c r="B12" s="72" t="s">
        <v>113</v>
      </c>
      <c r="C12" s="64"/>
      <c r="D12" s="156" t="s">
        <v>122</v>
      </c>
      <c r="E12" s="156"/>
      <c r="F12" s="74" t="s">
        <v>123</v>
      </c>
      <c r="G12" s="69">
        <v>600</v>
      </c>
      <c r="H12" s="75">
        <v>-203964725.31</v>
      </c>
      <c r="I12" s="75">
        <v>-256620482.88999999</v>
      </c>
      <c r="J12" s="75">
        <v>-255350465.86000001</v>
      </c>
    </row>
    <row r="13" spans="1:11" ht="45" customHeight="1" x14ac:dyDescent="0.25">
      <c r="A13" s="71"/>
      <c r="B13" s="72" t="s">
        <v>116</v>
      </c>
      <c r="C13" s="64"/>
      <c r="D13" s="156" t="s">
        <v>124</v>
      </c>
      <c r="E13" s="156"/>
      <c r="F13" s="74" t="s">
        <v>123</v>
      </c>
      <c r="G13" s="76">
        <v>601</v>
      </c>
      <c r="H13" s="75">
        <v>0</v>
      </c>
      <c r="I13" s="75">
        <v>0</v>
      </c>
      <c r="J13" s="75">
        <v>0</v>
      </c>
    </row>
    <row r="14" spans="1:11" x14ac:dyDescent="0.25">
      <c r="A14" s="71" t="s">
        <v>125</v>
      </c>
      <c r="B14" s="72"/>
      <c r="C14" s="64" t="s">
        <v>126</v>
      </c>
      <c r="D14" s="64"/>
      <c r="E14" s="64"/>
      <c r="F14" s="77" t="s">
        <v>115</v>
      </c>
      <c r="G14" s="79" t="s">
        <v>127</v>
      </c>
      <c r="H14" s="75">
        <v>0</v>
      </c>
      <c r="I14" s="75">
        <v>0</v>
      </c>
      <c r="J14" s="75">
        <v>0</v>
      </c>
    </row>
    <row r="15" spans="1:11" x14ac:dyDescent="0.25">
      <c r="A15" s="71" t="s">
        <v>128</v>
      </c>
      <c r="B15" s="72"/>
      <c r="C15" s="64" t="s">
        <v>129</v>
      </c>
      <c r="D15" s="64"/>
      <c r="E15" s="64"/>
      <c r="F15" s="77" t="s">
        <v>123</v>
      </c>
      <c r="G15" s="79" t="s">
        <v>130</v>
      </c>
      <c r="H15" s="75">
        <v>-31604506.760000002</v>
      </c>
      <c r="I15" s="75">
        <v>-27830415.219999999</v>
      </c>
      <c r="J15" s="75">
        <v>-24027534.140000001</v>
      </c>
    </row>
    <row r="16" spans="1:11" ht="5.0999999999999996" customHeight="1" x14ac:dyDescent="0.25">
      <c r="A16" s="71"/>
      <c r="B16" s="72"/>
      <c r="C16" s="64"/>
      <c r="D16" s="64"/>
      <c r="F16" s="77"/>
      <c r="G16" s="69"/>
      <c r="H16" s="80"/>
      <c r="I16" s="80"/>
      <c r="J16" s="80"/>
    </row>
    <row r="17" spans="1:10" x14ac:dyDescent="0.2">
      <c r="A17" s="158" t="s">
        <v>131</v>
      </c>
      <c r="B17" s="159"/>
      <c r="C17" s="159"/>
      <c r="D17" s="159"/>
      <c r="E17" s="159"/>
      <c r="F17" s="81"/>
      <c r="G17" s="82" t="s">
        <v>132</v>
      </c>
      <c r="H17" s="83">
        <f>+H7+H10+H11+H14+H15</f>
        <v>0</v>
      </c>
      <c r="I17" s="83">
        <f t="shared" ref="I17:J17" si="2">+I7+I10+I11+I14+I15</f>
        <v>2.9802322387695313E-8</v>
      </c>
      <c r="J17" s="83">
        <f t="shared" si="2"/>
        <v>0</v>
      </c>
    </row>
    <row r="18" spans="1:10" x14ac:dyDescent="0.25">
      <c r="H18" s="84"/>
      <c r="I18" s="84"/>
      <c r="J18" s="84"/>
    </row>
    <row r="19" spans="1:10" x14ac:dyDescent="0.2">
      <c r="A19" s="85" t="s">
        <v>133</v>
      </c>
      <c r="B19" s="86"/>
      <c r="C19" s="86"/>
      <c r="D19" s="86"/>
      <c r="E19" s="86"/>
      <c r="F19" s="86"/>
      <c r="G19" s="86"/>
      <c r="H19" s="87"/>
      <c r="I19" s="87"/>
      <c r="J19" s="87"/>
    </row>
    <row r="20" spans="1:10" x14ac:dyDescent="0.25">
      <c r="A20" s="71" t="s">
        <v>134</v>
      </c>
      <c r="B20" s="72"/>
      <c r="C20" s="64" t="s">
        <v>135</v>
      </c>
      <c r="D20" s="73"/>
      <c r="E20" s="73"/>
      <c r="F20" s="88" t="s">
        <v>115</v>
      </c>
      <c r="G20" s="69">
        <v>72</v>
      </c>
      <c r="H20" s="75">
        <v>10327029.460000001</v>
      </c>
      <c r="I20" s="75">
        <v>8718201.0399999991</v>
      </c>
      <c r="J20" s="75">
        <v>8786738.1099999994</v>
      </c>
    </row>
    <row r="21" spans="1:10" ht="15" customHeight="1" x14ac:dyDescent="0.25">
      <c r="A21" s="71" t="s">
        <v>136</v>
      </c>
      <c r="B21" s="72"/>
      <c r="C21" s="145" t="s">
        <v>137</v>
      </c>
      <c r="D21" s="145"/>
      <c r="E21" s="145"/>
      <c r="F21" s="89" t="s">
        <v>123</v>
      </c>
      <c r="G21" s="69">
        <v>61</v>
      </c>
      <c r="H21" s="75">
        <v>-7613353.5599999996</v>
      </c>
      <c r="I21" s="75">
        <v>-5704388.96</v>
      </c>
      <c r="J21" s="75">
        <v>-5681808.1799999997</v>
      </c>
    </row>
    <row r="22" spans="1:10" ht="19.5" customHeight="1" x14ac:dyDescent="0.25">
      <c r="A22" s="90" t="s">
        <v>138</v>
      </c>
      <c r="B22" s="73"/>
      <c r="C22" s="156" t="s">
        <v>139</v>
      </c>
      <c r="D22" s="156"/>
      <c r="E22" s="156"/>
      <c r="F22" s="88" t="s">
        <v>118</v>
      </c>
      <c r="G22" s="91">
        <v>62</v>
      </c>
      <c r="H22" s="75">
        <v>-1948181.49</v>
      </c>
      <c r="I22" s="75">
        <v>-2059873.86</v>
      </c>
      <c r="J22" s="75">
        <v>-2054093.92</v>
      </c>
    </row>
    <row r="23" spans="1:10" ht="48" customHeight="1" x14ac:dyDescent="0.25">
      <c r="A23" s="90" t="s">
        <v>140</v>
      </c>
      <c r="B23" s="73"/>
      <c r="C23" s="156" t="s">
        <v>141</v>
      </c>
      <c r="D23" s="156"/>
      <c r="E23" s="156"/>
      <c r="F23" s="74" t="s">
        <v>123</v>
      </c>
      <c r="G23" s="93" t="s">
        <v>142</v>
      </c>
      <c r="H23" s="75">
        <v>-301237.34999999998</v>
      </c>
      <c r="I23" s="75">
        <v>-500434.27</v>
      </c>
      <c r="J23" s="75">
        <v>-511248.13</v>
      </c>
    </row>
    <row r="24" spans="1:10" ht="35.25" customHeight="1" x14ac:dyDescent="0.25">
      <c r="A24" s="90" t="s">
        <v>143</v>
      </c>
      <c r="B24" s="73"/>
      <c r="C24" s="156" t="s">
        <v>144</v>
      </c>
      <c r="D24" s="156"/>
      <c r="E24" s="156"/>
      <c r="F24" s="74" t="s">
        <v>118</v>
      </c>
      <c r="G24" s="93" t="s">
        <v>145</v>
      </c>
      <c r="H24" s="94">
        <v>-6552.58</v>
      </c>
      <c r="I24" s="94">
        <v>-6765.06</v>
      </c>
      <c r="J24" s="94">
        <v>0</v>
      </c>
    </row>
    <row r="25" spans="1:10" x14ac:dyDescent="0.25">
      <c r="A25" s="71" t="s">
        <v>146</v>
      </c>
      <c r="B25" s="72"/>
      <c r="C25" s="145" t="s">
        <v>147</v>
      </c>
      <c r="D25" s="145"/>
      <c r="E25" s="145"/>
      <c r="F25" s="89" t="s">
        <v>118</v>
      </c>
      <c r="G25" s="69" t="s">
        <v>148</v>
      </c>
      <c r="H25" s="75">
        <v>0</v>
      </c>
      <c r="I25" s="75">
        <v>0</v>
      </c>
      <c r="J25" s="75">
        <v>0</v>
      </c>
    </row>
    <row r="26" spans="1:10" x14ac:dyDescent="0.2">
      <c r="A26" s="71" t="s">
        <v>149</v>
      </c>
      <c r="B26" s="72"/>
      <c r="C26" s="160" t="s">
        <v>150</v>
      </c>
      <c r="D26" s="145"/>
      <c r="E26" s="145"/>
      <c r="F26" s="89"/>
      <c r="G26" s="69"/>
      <c r="H26" s="95">
        <f>+H27+H28</f>
        <v>157972.4</v>
      </c>
      <c r="I26" s="95">
        <f t="shared" ref="I26:J26" si="3">+I27+I28</f>
        <v>584919.9</v>
      </c>
      <c r="J26" s="95">
        <f t="shared" si="3"/>
        <v>565853.09000000008</v>
      </c>
    </row>
    <row r="27" spans="1:10" ht="31.5" customHeight="1" x14ac:dyDescent="0.25">
      <c r="A27" s="71"/>
      <c r="B27" s="72" t="s">
        <v>113</v>
      </c>
      <c r="C27" s="64"/>
      <c r="D27" s="156" t="s">
        <v>151</v>
      </c>
      <c r="E27" s="156"/>
      <c r="F27" s="74" t="s">
        <v>115</v>
      </c>
      <c r="G27" s="76" t="s">
        <v>152</v>
      </c>
      <c r="H27" s="75">
        <v>0</v>
      </c>
      <c r="I27" s="75">
        <v>81200</v>
      </c>
      <c r="J27" s="75">
        <v>42436</v>
      </c>
    </row>
    <row r="28" spans="1:10" ht="14.45" customHeight="1" x14ac:dyDescent="0.25">
      <c r="A28" s="71"/>
      <c r="B28" s="72" t="s">
        <v>116</v>
      </c>
      <c r="C28" s="64"/>
      <c r="D28" s="156" t="s">
        <v>150</v>
      </c>
      <c r="E28" s="156"/>
      <c r="F28" s="88" t="s">
        <v>115</v>
      </c>
      <c r="G28" s="69">
        <v>74</v>
      </c>
      <c r="H28" s="75">
        <v>157972.4</v>
      </c>
      <c r="I28" s="75">
        <v>503719.9</v>
      </c>
      <c r="J28" s="75">
        <v>523417.09</v>
      </c>
    </row>
    <row r="29" spans="1:10" x14ac:dyDescent="0.25">
      <c r="A29" s="71" t="s">
        <v>153</v>
      </c>
      <c r="B29" s="72"/>
      <c r="C29" s="145" t="s">
        <v>154</v>
      </c>
      <c r="D29" s="145"/>
      <c r="E29" s="145"/>
      <c r="F29" s="89" t="s">
        <v>123</v>
      </c>
      <c r="G29" s="69" t="s">
        <v>155</v>
      </c>
      <c r="H29" s="75">
        <v>-25154.62</v>
      </c>
      <c r="I29" s="75">
        <v>-50895.32</v>
      </c>
      <c r="J29" s="75">
        <v>-73463.820000000007</v>
      </c>
    </row>
    <row r="30" spans="1:10" ht="14.45" customHeight="1" x14ac:dyDescent="0.2">
      <c r="A30" s="71" t="s">
        <v>156</v>
      </c>
      <c r="B30" s="72"/>
      <c r="C30" s="156" t="s">
        <v>157</v>
      </c>
      <c r="D30" s="156"/>
      <c r="E30" s="156"/>
      <c r="F30" s="88"/>
      <c r="G30" s="69"/>
      <c r="H30" s="95">
        <f>SUM(H31:H37)</f>
        <v>0</v>
      </c>
      <c r="I30" s="95">
        <f t="shared" ref="I30" si="4">SUM(I31:I37)</f>
        <v>0</v>
      </c>
      <c r="J30" s="95">
        <f>SUM(J31:J37)</f>
        <v>1.24</v>
      </c>
    </row>
    <row r="31" spans="1:10" ht="45.75" customHeight="1" x14ac:dyDescent="0.25">
      <c r="A31" s="71"/>
      <c r="B31" s="72" t="s">
        <v>113</v>
      </c>
      <c r="C31" s="64"/>
      <c r="D31" s="156" t="s">
        <v>158</v>
      </c>
      <c r="E31" s="156"/>
      <c r="F31" s="96" t="s">
        <v>115</v>
      </c>
      <c r="G31" s="76">
        <v>760</v>
      </c>
      <c r="H31" s="75">
        <v>0</v>
      </c>
      <c r="I31" s="75">
        <v>0</v>
      </c>
      <c r="J31" s="75">
        <v>0</v>
      </c>
    </row>
    <row r="32" spans="1:10" ht="29.25" customHeight="1" x14ac:dyDescent="0.25">
      <c r="A32" s="71"/>
      <c r="B32" s="72" t="s">
        <v>116</v>
      </c>
      <c r="C32" s="64"/>
      <c r="D32" s="156" t="s">
        <v>159</v>
      </c>
      <c r="E32" s="156"/>
      <c r="F32" s="96" t="s">
        <v>115</v>
      </c>
      <c r="G32" s="76">
        <v>761</v>
      </c>
      <c r="H32" s="75">
        <v>0</v>
      </c>
      <c r="I32" s="75">
        <v>0</v>
      </c>
      <c r="J32" s="75">
        <v>0</v>
      </c>
    </row>
    <row r="33" spans="1:10" ht="30" customHeight="1" x14ac:dyDescent="0.25">
      <c r="A33" s="71"/>
      <c r="B33" s="72" t="s">
        <v>160</v>
      </c>
      <c r="C33" s="64"/>
      <c r="D33" s="156" t="s">
        <v>161</v>
      </c>
      <c r="E33" s="156"/>
      <c r="F33" s="96" t="s">
        <v>115</v>
      </c>
      <c r="G33" s="76">
        <v>762</v>
      </c>
      <c r="H33" s="75">
        <v>0</v>
      </c>
      <c r="I33" s="75">
        <v>0</v>
      </c>
      <c r="J33" s="75">
        <v>0</v>
      </c>
    </row>
    <row r="34" spans="1:10" ht="19.5" customHeight="1" x14ac:dyDescent="0.25">
      <c r="A34" s="71"/>
      <c r="B34" s="72" t="s">
        <v>162</v>
      </c>
      <c r="C34" s="64"/>
      <c r="D34" s="156" t="s">
        <v>163</v>
      </c>
      <c r="E34" s="156"/>
      <c r="F34" s="96" t="s">
        <v>115</v>
      </c>
      <c r="G34" s="76">
        <v>763</v>
      </c>
      <c r="H34" s="75">
        <v>0</v>
      </c>
      <c r="I34" s="75">
        <v>0</v>
      </c>
      <c r="J34" s="75">
        <v>0</v>
      </c>
    </row>
    <row r="35" spans="1:10" ht="14.45" customHeight="1" x14ac:dyDescent="0.25">
      <c r="A35" s="71"/>
      <c r="B35" s="72" t="s">
        <v>164</v>
      </c>
      <c r="C35" s="64"/>
      <c r="D35" s="156" t="s">
        <v>165</v>
      </c>
      <c r="E35" s="156"/>
      <c r="F35" s="96" t="s">
        <v>115</v>
      </c>
      <c r="G35" s="69">
        <v>764</v>
      </c>
      <c r="H35" s="75">
        <v>0</v>
      </c>
      <c r="I35" s="75">
        <v>0</v>
      </c>
      <c r="J35" s="75">
        <v>0</v>
      </c>
    </row>
    <row r="36" spans="1:10" ht="33.75" customHeight="1" x14ac:dyDescent="0.25">
      <c r="A36" s="71"/>
      <c r="B36" s="72" t="s">
        <v>166</v>
      </c>
      <c r="C36" s="64"/>
      <c r="D36" s="156" t="s">
        <v>167</v>
      </c>
      <c r="E36" s="156"/>
      <c r="F36" s="96" t="s">
        <v>115</v>
      </c>
      <c r="G36" s="76">
        <v>765</v>
      </c>
      <c r="H36" s="75">
        <v>0</v>
      </c>
      <c r="I36" s="75">
        <v>0</v>
      </c>
      <c r="J36" s="75">
        <v>0</v>
      </c>
    </row>
    <row r="37" spans="1:10" ht="20.25" customHeight="1" x14ac:dyDescent="0.25">
      <c r="A37" s="71"/>
      <c r="B37" s="72" t="s">
        <v>168</v>
      </c>
      <c r="C37" s="64"/>
      <c r="D37" s="156" t="s">
        <v>169</v>
      </c>
      <c r="E37" s="156"/>
      <c r="F37" s="96" t="s">
        <v>115</v>
      </c>
      <c r="G37" s="69">
        <v>766</v>
      </c>
      <c r="H37" s="94">
        <v>0</v>
      </c>
      <c r="I37" s="94">
        <v>0</v>
      </c>
      <c r="J37" s="94">
        <v>1.24</v>
      </c>
    </row>
    <row r="38" spans="1:10" ht="14.45" customHeight="1" x14ac:dyDescent="0.2">
      <c r="A38" s="71" t="s">
        <v>170</v>
      </c>
      <c r="B38" s="72"/>
      <c r="C38" s="156" t="s">
        <v>171</v>
      </c>
      <c r="D38" s="156"/>
      <c r="E38" s="156"/>
      <c r="F38" s="88"/>
      <c r="G38" s="69"/>
      <c r="H38" s="95">
        <f>SUM(H39:H43)</f>
        <v>-22053.74</v>
      </c>
      <c r="I38" s="95">
        <f t="shared" ref="I38:J38" si="5">SUM(I39:I43)</f>
        <v>-4500.83</v>
      </c>
      <c r="J38" s="95">
        <f t="shared" si="5"/>
        <v>-0.34</v>
      </c>
    </row>
    <row r="39" spans="1:10" ht="48.75" customHeight="1" x14ac:dyDescent="0.25">
      <c r="A39" s="71"/>
      <c r="B39" s="72" t="s">
        <v>113</v>
      </c>
      <c r="C39" s="73"/>
      <c r="D39" s="156" t="s">
        <v>172</v>
      </c>
      <c r="E39" s="156"/>
      <c r="F39" s="74" t="s">
        <v>123</v>
      </c>
      <c r="G39" s="76">
        <v>660</v>
      </c>
      <c r="H39" s="75">
        <v>0</v>
      </c>
      <c r="I39" s="75">
        <v>0</v>
      </c>
      <c r="J39" s="75">
        <v>0</v>
      </c>
    </row>
    <row r="40" spans="1:10" ht="29.45" customHeight="1" x14ac:dyDescent="0.25">
      <c r="A40" s="71"/>
      <c r="B40" s="72" t="s">
        <v>116</v>
      </c>
      <c r="C40" s="73"/>
      <c r="D40" s="156" t="s">
        <v>173</v>
      </c>
      <c r="E40" s="156"/>
      <c r="F40" s="74" t="s">
        <v>123</v>
      </c>
      <c r="G40" s="76">
        <v>661</v>
      </c>
      <c r="H40" s="75">
        <v>0</v>
      </c>
      <c r="I40" s="75">
        <v>0</v>
      </c>
      <c r="J40" s="75">
        <v>0</v>
      </c>
    </row>
    <row r="41" spans="1:10" ht="29.45" customHeight="1" x14ac:dyDescent="0.25">
      <c r="A41" s="71"/>
      <c r="B41" s="72" t="s">
        <v>160</v>
      </c>
      <c r="C41" s="73"/>
      <c r="D41" s="156" t="s">
        <v>174</v>
      </c>
      <c r="E41" s="156"/>
      <c r="F41" s="74" t="s">
        <v>123</v>
      </c>
      <c r="G41" s="76">
        <v>662</v>
      </c>
      <c r="H41" s="75">
        <v>0</v>
      </c>
      <c r="I41" s="75">
        <v>0</v>
      </c>
      <c r="J41" s="75">
        <v>0</v>
      </c>
    </row>
    <row r="42" spans="1:10" ht="18" customHeight="1" x14ac:dyDescent="0.25">
      <c r="A42" s="71"/>
      <c r="B42" s="72" t="s">
        <v>162</v>
      </c>
      <c r="C42" s="73"/>
      <c r="D42" s="156" t="s">
        <v>175</v>
      </c>
      <c r="E42" s="156"/>
      <c r="F42" s="74" t="s">
        <v>123</v>
      </c>
      <c r="G42" s="76">
        <v>663</v>
      </c>
      <c r="H42" s="75">
        <v>0</v>
      </c>
      <c r="I42" s="75">
        <v>0</v>
      </c>
      <c r="J42" s="75">
        <v>0</v>
      </c>
    </row>
    <row r="43" spans="1:10" ht="18.75" customHeight="1" x14ac:dyDescent="0.25">
      <c r="A43" s="71"/>
      <c r="B43" s="72" t="s">
        <v>164</v>
      </c>
      <c r="C43" s="73"/>
      <c r="D43" s="156" t="s">
        <v>176</v>
      </c>
      <c r="E43" s="156"/>
      <c r="F43" s="88" t="s">
        <v>123</v>
      </c>
      <c r="G43" s="69">
        <v>666</v>
      </c>
      <c r="H43" s="75">
        <v>-22053.74</v>
      </c>
      <c r="I43" s="75">
        <v>-4500.83</v>
      </c>
      <c r="J43" s="75">
        <v>-0.34</v>
      </c>
    </row>
    <row r="44" spans="1:10" ht="29.25" customHeight="1" x14ac:dyDescent="0.2">
      <c r="A44" s="71" t="s">
        <v>177</v>
      </c>
      <c r="B44" s="72"/>
      <c r="C44" s="156" t="s">
        <v>178</v>
      </c>
      <c r="D44" s="156"/>
      <c r="E44" s="156"/>
      <c r="F44" s="88"/>
      <c r="G44" s="69"/>
      <c r="H44" s="95">
        <f>+H45+H46</f>
        <v>0</v>
      </c>
      <c r="I44" s="95">
        <f t="shared" ref="I44:J44" si="6">+I45+I46</f>
        <v>0</v>
      </c>
      <c r="J44" s="95">
        <f t="shared" si="6"/>
        <v>0</v>
      </c>
    </row>
    <row r="45" spans="1:10" ht="14.45" customHeight="1" x14ac:dyDescent="0.25">
      <c r="A45" s="71"/>
      <c r="B45" s="72" t="s">
        <v>113</v>
      </c>
      <c r="C45" s="73"/>
      <c r="D45" s="157" t="s">
        <v>179</v>
      </c>
      <c r="E45" s="157"/>
      <c r="F45" s="74" t="s">
        <v>115</v>
      </c>
      <c r="G45" s="76">
        <v>731</v>
      </c>
      <c r="H45" s="75">
        <v>0</v>
      </c>
      <c r="I45" s="75">
        <v>0</v>
      </c>
      <c r="J45" s="75">
        <v>0</v>
      </c>
    </row>
    <row r="46" spans="1:10" ht="14.45" customHeight="1" x14ac:dyDescent="0.25">
      <c r="A46" s="71"/>
      <c r="B46" s="72" t="s">
        <v>116</v>
      </c>
      <c r="C46" s="73"/>
      <c r="D46" s="157" t="s">
        <v>180</v>
      </c>
      <c r="E46" s="157"/>
      <c r="F46" s="74" t="s">
        <v>123</v>
      </c>
      <c r="G46" s="76">
        <v>649</v>
      </c>
      <c r="H46" s="75">
        <v>0</v>
      </c>
      <c r="I46" s="75">
        <v>0</v>
      </c>
      <c r="J46" s="75">
        <v>0</v>
      </c>
    </row>
    <row r="47" spans="1:10" ht="4.9000000000000004" customHeight="1" x14ac:dyDescent="0.25">
      <c r="A47" s="71"/>
      <c r="B47" s="72"/>
      <c r="C47" s="73"/>
      <c r="D47" s="73"/>
      <c r="E47" s="73"/>
      <c r="F47" s="97"/>
      <c r="G47" s="69"/>
      <c r="H47" s="98"/>
      <c r="I47" s="98"/>
      <c r="J47" s="98"/>
    </row>
    <row r="48" spans="1:10" x14ac:dyDescent="0.2">
      <c r="A48" s="158" t="s">
        <v>181</v>
      </c>
      <c r="B48" s="159"/>
      <c r="C48" s="159"/>
      <c r="D48" s="159"/>
      <c r="E48" s="159"/>
      <c r="F48" s="99"/>
      <c r="G48" s="82" t="s">
        <v>182</v>
      </c>
      <c r="H48" s="100">
        <f>+H20+H21+H22+H23+H24+H25+H26+H29+H30+H38+H44</f>
        <v>568468.5200000013</v>
      </c>
      <c r="I48" s="100">
        <f>+I20+I21+I22+I23+I24+I25+I26+I29+I30+I38+I44</f>
        <v>976262.6399999992</v>
      </c>
      <c r="J48" s="83">
        <f>+J20+J21+J22+J23+J24+J25+J26+J29+J30+J38+J44</f>
        <v>1031978.0499999997</v>
      </c>
    </row>
    <row r="49" spans="1:18" s="63" customFormat="1" x14ac:dyDescent="0.25">
      <c r="H49" s="84"/>
      <c r="I49" s="84"/>
      <c r="J49" s="84"/>
      <c r="K49" s="1"/>
      <c r="L49" s="1"/>
      <c r="M49" s="1"/>
      <c r="N49" s="1"/>
      <c r="O49" s="1"/>
      <c r="P49" s="1"/>
      <c r="Q49" s="1"/>
      <c r="R49" s="1"/>
    </row>
    <row r="50" spans="1:18" s="63" customFormat="1" x14ac:dyDescent="0.25">
      <c r="A50" s="85" t="s">
        <v>183</v>
      </c>
      <c r="B50" s="86"/>
      <c r="C50" s="86"/>
      <c r="D50" s="86"/>
      <c r="E50" s="86"/>
      <c r="F50" s="86"/>
      <c r="G50" s="86"/>
      <c r="H50" s="87"/>
      <c r="I50" s="87"/>
      <c r="J50" s="87"/>
      <c r="K50" s="1"/>
      <c r="L50" s="1"/>
      <c r="M50" s="1"/>
      <c r="N50" s="1"/>
      <c r="O50" s="1"/>
      <c r="P50" s="1"/>
      <c r="Q50" s="1"/>
      <c r="R50" s="1"/>
    </row>
    <row r="51" spans="1:18" s="63" customFormat="1" x14ac:dyDescent="0.25">
      <c r="A51" s="65" t="s">
        <v>184</v>
      </c>
      <c r="B51" s="66"/>
      <c r="C51" s="164" t="s">
        <v>185</v>
      </c>
      <c r="D51" s="164"/>
      <c r="E51" s="164"/>
      <c r="F51" s="101" t="s">
        <v>115</v>
      </c>
      <c r="G51" s="69">
        <v>75</v>
      </c>
      <c r="H51" s="75">
        <v>0</v>
      </c>
      <c r="I51" s="75">
        <v>566.39</v>
      </c>
      <c r="J51" s="75">
        <v>0</v>
      </c>
      <c r="K51" s="1"/>
      <c r="L51" s="1"/>
      <c r="M51" s="1"/>
      <c r="N51" s="1"/>
      <c r="O51" s="1"/>
      <c r="P51" s="1"/>
      <c r="Q51" s="1"/>
      <c r="R51" s="1"/>
    </row>
    <row r="52" spans="1:18" s="63" customFormat="1" x14ac:dyDescent="0.25">
      <c r="A52" s="71" t="s">
        <v>186</v>
      </c>
      <c r="B52" s="72"/>
      <c r="C52" s="145" t="s">
        <v>187</v>
      </c>
      <c r="D52" s="145"/>
      <c r="E52" s="145"/>
      <c r="F52" s="89" t="s">
        <v>118</v>
      </c>
      <c r="G52" s="69">
        <v>65</v>
      </c>
      <c r="H52" s="75">
        <v>-717.36</v>
      </c>
      <c r="I52" s="75">
        <v>-11879.01</v>
      </c>
      <c r="J52" s="75">
        <v>-14120.08</v>
      </c>
      <c r="K52" s="1"/>
      <c r="L52" s="1"/>
      <c r="M52" s="1"/>
      <c r="N52" s="1"/>
      <c r="O52" s="1"/>
      <c r="P52" s="1"/>
      <c r="Q52" s="1"/>
      <c r="R52" s="1"/>
    </row>
    <row r="53" spans="1:18" s="63" customFormat="1" x14ac:dyDescent="0.25">
      <c r="A53" s="71" t="s">
        <v>188</v>
      </c>
      <c r="B53" s="72"/>
      <c r="C53" s="72" t="s">
        <v>189</v>
      </c>
      <c r="D53" s="72"/>
      <c r="E53" s="72"/>
      <c r="F53" s="89" t="s">
        <v>115</v>
      </c>
      <c r="G53" s="69">
        <v>769</v>
      </c>
      <c r="H53" s="75">
        <v>0.01</v>
      </c>
      <c r="I53" s="75">
        <v>0</v>
      </c>
      <c r="J53" s="75">
        <v>0</v>
      </c>
      <c r="K53" s="1"/>
      <c r="L53" s="1"/>
      <c r="M53" s="1"/>
      <c r="N53" s="1"/>
      <c r="O53" s="1"/>
      <c r="P53" s="1"/>
      <c r="Q53" s="1"/>
      <c r="R53" s="1"/>
    </row>
    <row r="54" spans="1:18" s="63" customFormat="1" x14ac:dyDescent="0.25">
      <c r="A54" s="71" t="s">
        <v>190</v>
      </c>
      <c r="B54" s="72"/>
      <c r="C54" s="72" t="s">
        <v>191</v>
      </c>
      <c r="D54" s="72"/>
      <c r="E54" s="72"/>
      <c r="F54" s="89" t="s">
        <v>123</v>
      </c>
      <c r="G54" s="69">
        <v>669</v>
      </c>
      <c r="H54" s="75">
        <v>0</v>
      </c>
      <c r="I54" s="75">
        <v>0</v>
      </c>
      <c r="J54" s="75">
        <v>0</v>
      </c>
      <c r="K54" s="1"/>
      <c r="L54" s="1"/>
      <c r="M54" s="1"/>
      <c r="N54" s="1"/>
      <c r="O54" s="1"/>
      <c r="P54" s="1"/>
      <c r="Q54" s="1"/>
      <c r="R54" s="1"/>
    </row>
    <row r="55" spans="1:18" s="63" customFormat="1" ht="4.9000000000000004" customHeight="1" x14ac:dyDescent="0.25">
      <c r="A55" s="71"/>
      <c r="B55" s="72"/>
      <c r="C55" s="72"/>
      <c r="D55" s="72"/>
      <c r="E55" s="72"/>
      <c r="F55" s="89"/>
      <c r="G55" s="69"/>
      <c r="H55" s="95"/>
      <c r="I55" s="95"/>
      <c r="J55" s="95"/>
      <c r="K55" s="1"/>
      <c r="L55" s="1"/>
      <c r="M55" s="1"/>
      <c r="N55" s="1"/>
      <c r="O55" s="1"/>
      <c r="P55" s="1"/>
      <c r="Q55" s="1"/>
      <c r="R55" s="1"/>
    </row>
    <row r="56" spans="1:18" s="63" customFormat="1" x14ac:dyDescent="0.25">
      <c r="A56" s="158" t="s">
        <v>192</v>
      </c>
      <c r="B56" s="159"/>
      <c r="C56" s="159"/>
      <c r="D56" s="159"/>
      <c r="E56" s="159"/>
      <c r="F56" s="81"/>
      <c r="G56" s="82" t="s">
        <v>193</v>
      </c>
      <c r="H56" s="83">
        <f>SUM(H51:H54)</f>
        <v>-717.35</v>
      </c>
      <c r="I56" s="83">
        <f>SUM(I51:I54)</f>
        <v>-11312.62</v>
      </c>
      <c r="J56" s="83">
        <f>SUM(J51:J54)</f>
        <v>-14120.08</v>
      </c>
      <c r="K56" s="1"/>
      <c r="L56" s="1"/>
      <c r="M56" s="1"/>
      <c r="N56" s="1"/>
      <c r="O56" s="1"/>
      <c r="P56" s="1"/>
      <c r="Q56" s="1"/>
      <c r="R56" s="1"/>
    </row>
    <row r="57" spans="1:18" s="63" customFormat="1" x14ac:dyDescent="0.25">
      <c r="H57" s="84"/>
      <c r="I57" s="84"/>
      <c r="J57" s="84"/>
      <c r="K57" s="1"/>
      <c r="L57" s="1"/>
      <c r="M57" s="1"/>
      <c r="N57" s="1"/>
      <c r="O57" s="1"/>
      <c r="P57" s="1"/>
      <c r="Q57" s="1"/>
      <c r="R57" s="1"/>
    </row>
    <row r="58" spans="1:18" s="63" customFormat="1" x14ac:dyDescent="0.25">
      <c r="A58" s="85" t="s">
        <v>194</v>
      </c>
      <c r="B58" s="86"/>
      <c r="C58" s="86"/>
      <c r="D58" s="86"/>
      <c r="E58" s="86"/>
      <c r="F58" s="86"/>
      <c r="G58" s="86"/>
      <c r="H58" s="87"/>
      <c r="I58" s="87"/>
      <c r="J58" s="87"/>
      <c r="K58" s="1"/>
      <c r="L58" s="1"/>
      <c r="M58" s="1"/>
      <c r="N58" s="1"/>
      <c r="O58" s="1"/>
      <c r="P58" s="1"/>
      <c r="Q58" s="1"/>
      <c r="R58" s="1"/>
    </row>
    <row r="59" spans="1:18" s="63" customFormat="1" x14ac:dyDescent="0.25">
      <c r="A59" s="65"/>
      <c r="B59" s="66" t="s">
        <v>131</v>
      </c>
      <c r="C59" s="67"/>
      <c r="D59" s="67"/>
      <c r="E59" s="67"/>
      <c r="F59" s="102"/>
      <c r="G59" s="69"/>
      <c r="H59" s="95">
        <f>+H17</f>
        <v>0</v>
      </c>
      <c r="I59" s="95">
        <f t="shared" ref="I59:J59" si="7">+I17</f>
        <v>2.9802322387695313E-8</v>
      </c>
      <c r="J59" s="95">
        <f t="shared" si="7"/>
        <v>0</v>
      </c>
      <c r="K59" s="1"/>
      <c r="L59" s="1"/>
      <c r="M59" s="1"/>
      <c r="N59" s="1"/>
      <c r="O59" s="1"/>
      <c r="P59" s="1"/>
      <c r="Q59" s="1"/>
      <c r="R59" s="1"/>
    </row>
    <row r="60" spans="1:18" s="63" customFormat="1" x14ac:dyDescent="0.25">
      <c r="A60" s="71"/>
      <c r="B60" s="72" t="s">
        <v>181</v>
      </c>
      <c r="C60" s="64"/>
      <c r="D60" s="64"/>
      <c r="E60" s="64"/>
      <c r="F60" s="103"/>
      <c r="G60" s="69"/>
      <c r="H60" s="95">
        <f>+H48</f>
        <v>568468.5200000013</v>
      </c>
      <c r="I60" s="95">
        <f t="shared" ref="I60:J60" si="8">+I48</f>
        <v>976262.6399999992</v>
      </c>
      <c r="J60" s="95">
        <f t="shared" si="8"/>
        <v>1031978.0499999997</v>
      </c>
      <c r="K60" s="1"/>
      <c r="L60" s="1"/>
      <c r="M60" s="1"/>
      <c r="N60" s="1"/>
      <c r="O60" s="1"/>
      <c r="P60" s="1"/>
      <c r="Q60" s="1"/>
      <c r="R60" s="1"/>
    </row>
    <row r="61" spans="1:18" s="63" customFormat="1" x14ac:dyDescent="0.25">
      <c r="A61" s="71"/>
      <c r="B61" s="72" t="s">
        <v>192</v>
      </c>
      <c r="C61" s="64"/>
      <c r="D61" s="64"/>
      <c r="E61" s="64"/>
      <c r="F61" s="103"/>
      <c r="G61" s="69"/>
      <c r="H61" s="95">
        <f>+H56</f>
        <v>-717.35</v>
      </c>
      <c r="I61" s="95">
        <f t="shared" ref="I61:J61" si="9">+I56</f>
        <v>-11312.62</v>
      </c>
      <c r="J61" s="95">
        <f t="shared" si="9"/>
        <v>-14120.08</v>
      </c>
      <c r="K61" s="1"/>
      <c r="L61" s="1"/>
      <c r="M61" s="1"/>
      <c r="N61" s="1"/>
      <c r="O61" s="1"/>
      <c r="P61" s="1"/>
      <c r="Q61" s="1"/>
      <c r="R61" s="1"/>
    </row>
    <row r="62" spans="1:18" s="63" customFormat="1" x14ac:dyDescent="0.25">
      <c r="A62" s="158" t="s">
        <v>195</v>
      </c>
      <c r="B62" s="159"/>
      <c r="C62" s="159"/>
      <c r="D62" s="159"/>
      <c r="E62" s="159"/>
      <c r="F62" s="99"/>
      <c r="G62" s="82"/>
      <c r="H62" s="83">
        <f>SUM(H59:H61)</f>
        <v>567751.17000000132</v>
      </c>
      <c r="I62" s="83">
        <f t="shared" ref="I62:J62" si="10">SUM(I59:I61)</f>
        <v>964950.02000002901</v>
      </c>
      <c r="J62" s="83">
        <f t="shared" si="10"/>
        <v>1017857.9699999997</v>
      </c>
      <c r="K62" s="1"/>
      <c r="L62" s="1"/>
      <c r="M62" s="1"/>
      <c r="N62" s="1"/>
      <c r="O62" s="1"/>
      <c r="P62" s="1"/>
      <c r="Q62" s="1"/>
      <c r="R62" s="1"/>
    </row>
    <row r="63" spans="1:18" s="63" customFormat="1" x14ac:dyDescent="0.25">
      <c r="H63" s="84"/>
      <c r="I63" s="84"/>
      <c r="J63" s="84"/>
      <c r="K63" s="1"/>
      <c r="L63" s="1"/>
      <c r="M63" s="1"/>
      <c r="N63" s="1"/>
      <c r="O63" s="1"/>
      <c r="P63" s="1"/>
      <c r="Q63" s="1"/>
      <c r="R63" s="1"/>
    </row>
    <row r="64" spans="1:18" s="63" customFormat="1" ht="14.45" customHeight="1" x14ac:dyDescent="0.25">
      <c r="A64" s="161" t="s">
        <v>196</v>
      </c>
      <c r="B64" s="162"/>
      <c r="C64" s="162"/>
      <c r="D64" s="162"/>
      <c r="E64" s="162"/>
      <c r="F64" s="162"/>
      <c r="G64" s="162"/>
      <c r="H64" s="87"/>
      <c r="I64" s="87"/>
      <c r="J64" s="87"/>
      <c r="K64" s="1"/>
      <c r="L64" s="1"/>
      <c r="M64" s="1"/>
      <c r="N64" s="1"/>
      <c r="O64" s="1"/>
      <c r="P64" s="1"/>
      <c r="Q64" s="1"/>
      <c r="R64" s="1"/>
    </row>
    <row r="65" spans="1:18" s="63" customFormat="1" ht="14.45" customHeight="1" x14ac:dyDescent="0.25">
      <c r="A65" s="65" t="s">
        <v>113</v>
      </c>
      <c r="B65" s="163" t="s">
        <v>197</v>
      </c>
      <c r="C65" s="163"/>
      <c r="D65" s="163"/>
      <c r="E65" s="163"/>
      <c r="F65" s="104"/>
      <c r="G65" s="69"/>
      <c r="H65" s="75">
        <v>0</v>
      </c>
      <c r="I65" s="75">
        <f>H67</f>
        <v>567751.17000000132</v>
      </c>
      <c r="J65" s="75">
        <f>I67</f>
        <v>1532701.1900000302</v>
      </c>
      <c r="K65" s="1"/>
      <c r="L65" s="1"/>
      <c r="M65" s="1"/>
      <c r="N65" s="1"/>
      <c r="O65" s="1"/>
      <c r="P65" s="1"/>
      <c r="Q65" s="1"/>
      <c r="R65" s="1"/>
    </row>
    <row r="66" spans="1:18" s="63" customFormat="1" ht="14.45" customHeight="1" x14ac:dyDescent="0.25">
      <c r="A66" s="71" t="s">
        <v>116</v>
      </c>
      <c r="B66" s="156" t="s">
        <v>198</v>
      </c>
      <c r="C66" s="156"/>
      <c r="D66" s="156"/>
      <c r="E66" s="156"/>
      <c r="F66" s="97"/>
      <c r="G66" s="69"/>
      <c r="H66" s="95">
        <f>+H62</f>
        <v>567751.17000000132</v>
      </c>
      <c r="I66" s="95">
        <f t="shared" ref="I66:J66" si="11">+I62</f>
        <v>964950.02000002901</v>
      </c>
      <c r="J66" s="95">
        <f t="shared" si="11"/>
        <v>1017857.9699999997</v>
      </c>
      <c r="K66" s="1"/>
      <c r="L66" s="1"/>
      <c r="M66" s="1"/>
      <c r="N66" s="1"/>
      <c r="O66" s="1"/>
      <c r="P66" s="1"/>
      <c r="Q66" s="1"/>
      <c r="R66" s="1"/>
    </row>
    <row r="67" spans="1:18" s="63" customFormat="1" ht="14.45" customHeight="1" x14ac:dyDescent="0.25">
      <c r="A67" s="105" t="s">
        <v>160</v>
      </c>
      <c r="B67" s="162" t="s">
        <v>199</v>
      </c>
      <c r="C67" s="162"/>
      <c r="D67" s="162"/>
      <c r="E67" s="162"/>
      <c r="F67" s="106"/>
      <c r="G67" s="82" t="s">
        <v>200</v>
      </c>
      <c r="H67" s="107">
        <f>+H65+H66</f>
        <v>567751.17000000132</v>
      </c>
      <c r="I67" s="107">
        <f t="shared" ref="I67:J67" si="12">+I65+I66</f>
        <v>1532701.1900000302</v>
      </c>
      <c r="J67" s="107">
        <f t="shared" si="12"/>
        <v>2550559.16000003</v>
      </c>
      <c r="K67" s="1"/>
      <c r="L67" s="1"/>
      <c r="M67" s="1"/>
      <c r="N67" s="1"/>
      <c r="O67" s="1"/>
      <c r="P67" s="1"/>
      <c r="Q67" s="1"/>
      <c r="R67" s="1"/>
    </row>
  </sheetData>
  <mergeCells count="47">
    <mergeCell ref="A64:G64"/>
    <mergeCell ref="B65:E65"/>
    <mergeCell ref="B66:E66"/>
    <mergeCell ref="B67:E67"/>
    <mergeCell ref="D46:E46"/>
    <mergeCell ref="A48:E48"/>
    <mergeCell ref="C51:E51"/>
    <mergeCell ref="C52:E52"/>
    <mergeCell ref="A56:E56"/>
    <mergeCell ref="A62:E62"/>
    <mergeCell ref="D45:E45"/>
    <mergeCell ref="D34:E34"/>
    <mergeCell ref="D35:E35"/>
    <mergeCell ref="D36:E36"/>
    <mergeCell ref="D37:E37"/>
    <mergeCell ref="C38:E38"/>
    <mergeCell ref="D39:E39"/>
    <mergeCell ref="D40:E40"/>
    <mergeCell ref="D41:E41"/>
    <mergeCell ref="D42:E42"/>
    <mergeCell ref="D43:E43"/>
    <mergeCell ref="C44:E44"/>
    <mergeCell ref="D33:E33"/>
    <mergeCell ref="C22:E22"/>
    <mergeCell ref="C23:E23"/>
    <mergeCell ref="C24:E24"/>
    <mergeCell ref="C25:E25"/>
    <mergeCell ref="C26:E26"/>
    <mergeCell ref="D27:E27"/>
    <mergeCell ref="D28:E28"/>
    <mergeCell ref="C29:E29"/>
    <mergeCell ref="C30:E30"/>
    <mergeCell ref="D31:E31"/>
    <mergeCell ref="D32:E32"/>
    <mergeCell ref="C21:E21"/>
    <mergeCell ref="A1:J1"/>
    <mergeCell ref="A3:J3"/>
    <mergeCell ref="A5:F6"/>
    <mergeCell ref="G5:G6"/>
    <mergeCell ref="H5:H6"/>
    <mergeCell ref="I5:I6"/>
    <mergeCell ref="J5:J6"/>
    <mergeCell ref="D8:E8"/>
    <mergeCell ref="D9:E9"/>
    <mergeCell ref="D12:E12"/>
    <mergeCell ref="D13:E13"/>
    <mergeCell ref="A17:E17"/>
  </mergeCells>
  <printOptions horizontalCentered="1"/>
  <pageMargins left="0.43307086614173229" right="0.27559055118110237" top="0.59055118110236227" bottom="0.35433070866141736" header="0.31496062992125984" footer="0.23622047244094491"/>
  <pageSetup paperSize="9" scale="90" orientation="landscape" r:id="rId1"/>
  <headerFooter>
    <oddFooter>&amp;C&amp;"Calibri,Standaard"&amp;P/&amp;N&amp;R&amp;"Calibri,Standaard"&amp;A</oddFooter>
  </headerFooter>
  <rowBreaks count="2" manualBreakCount="2">
    <brk id="29" max="16383" man="1"/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E957-91F6-4BB5-903B-B95022B8DCAE}">
  <dimension ref="A1:Q67"/>
  <sheetViews>
    <sheetView showGridLines="0" zoomScaleNormal="100" workbookViewId="0">
      <selection activeCell="C44" sqref="C44:E44"/>
    </sheetView>
  </sheetViews>
  <sheetFormatPr defaultRowHeight="15" x14ac:dyDescent="0.25"/>
  <cols>
    <col min="1" max="1" width="4.83203125" style="63" customWidth="1"/>
    <col min="2" max="2" width="3.1640625" style="63" customWidth="1"/>
    <col min="3" max="3" width="1.33203125" style="63" customWidth="1"/>
    <col min="4" max="4" width="4.6640625" style="63" customWidth="1"/>
    <col min="5" max="5" width="39.1640625" style="63" customWidth="1"/>
    <col min="6" max="6" width="6.1640625" style="63" customWidth="1"/>
    <col min="7" max="7" width="10.33203125" style="63" customWidth="1"/>
    <col min="8" max="10" width="18.83203125" style="63" customWidth="1"/>
    <col min="11" max="238" width="8.83203125" style="1"/>
    <col min="239" max="239" width="4.83203125" style="1" customWidth="1"/>
    <col min="240" max="240" width="3.1640625" style="1" customWidth="1"/>
    <col min="241" max="241" width="1.33203125" style="1" customWidth="1"/>
    <col min="242" max="242" width="4.6640625" style="1" customWidth="1"/>
    <col min="243" max="243" width="42.83203125" style="1" customWidth="1"/>
    <col min="244" max="244" width="8.83203125" style="1" customWidth="1"/>
    <col min="245" max="246" width="19.83203125" style="1" customWidth="1"/>
    <col min="247" max="263" width="9.33203125" style="1" customWidth="1"/>
    <col min="264" max="494" width="8.83203125" style="1"/>
    <col min="495" max="495" width="4.83203125" style="1" customWidth="1"/>
    <col min="496" max="496" width="3.1640625" style="1" customWidth="1"/>
    <col min="497" max="497" width="1.33203125" style="1" customWidth="1"/>
    <col min="498" max="498" width="4.6640625" style="1" customWidth="1"/>
    <col min="499" max="499" width="42.83203125" style="1" customWidth="1"/>
    <col min="500" max="500" width="8.83203125" style="1" customWidth="1"/>
    <col min="501" max="502" width="19.83203125" style="1" customWidth="1"/>
    <col min="503" max="519" width="9.33203125" style="1" customWidth="1"/>
    <col min="520" max="750" width="8.83203125" style="1"/>
    <col min="751" max="751" width="4.83203125" style="1" customWidth="1"/>
    <col min="752" max="752" width="3.1640625" style="1" customWidth="1"/>
    <col min="753" max="753" width="1.33203125" style="1" customWidth="1"/>
    <col min="754" max="754" width="4.6640625" style="1" customWidth="1"/>
    <col min="755" max="755" width="42.83203125" style="1" customWidth="1"/>
    <col min="756" max="756" width="8.83203125" style="1" customWidth="1"/>
    <col min="757" max="758" width="19.83203125" style="1" customWidth="1"/>
    <col min="759" max="775" width="9.33203125" style="1" customWidth="1"/>
    <col min="776" max="1006" width="8.83203125" style="1"/>
    <col min="1007" max="1007" width="4.83203125" style="1" customWidth="1"/>
    <col min="1008" max="1008" width="3.1640625" style="1" customWidth="1"/>
    <col min="1009" max="1009" width="1.33203125" style="1" customWidth="1"/>
    <col min="1010" max="1010" width="4.6640625" style="1" customWidth="1"/>
    <col min="1011" max="1011" width="42.83203125" style="1" customWidth="1"/>
    <col min="1012" max="1012" width="8.83203125" style="1" customWidth="1"/>
    <col min="1013" max="1014" width="19.83203125" style="1" customWidth="1"/>
    <col min="1015" max="1031" width="9.33203125" style="1" customWidth="1"/>
    <col min="1032" max="1262" width="8.83203125" style="1"/>
    <col min="1263" max="1263" width="4.83203125" style="1" customWidth="1"/>
    <col min="1264" max="1264" width="3.1640625" style="1" customWidth="1"/>
    <col min="1265" max="1265" width="1.33203125" style="1" customWidth="1"/>
    <col min="1266" max="1266" width="4.6640625" style="1" customWidth="1"/>
    <col min="1267" max="1267" width="42.83203125" style="1" customWidth="1"/>
    <col min="1268" max="1268" width="8.83203125" style="1" customWidth="1"/>
    <col min="1269" max="1270" width="19.83203125" style="1" customWidth="1"/>
    <col min="1271" max="1287" width="9.33203125" style="1" customWidth="1"/>
    <col min="1288" max="1518" width="8.83203125" style="1"/>
    <col min="1519" max="1519" width="4.83203125" style="1" customWidth="1"/>
    <col min="1520" max="1520" width="3.1640625" style="1" customWidth="1"/>
    <col min="1521" max="1521" width="1.33203125" style="1" customWidth="1"/>
    <col min="1522" max="1522" width="4.6640625" style="1" customWidth="1"/>
    <col min="1523" max="1523" width="42.83203125" style="1" customWidth="1"/>
    <col min="1524" max="1524" width="8.83203125" style="1" customWidth="1"/>
    <col min="1525" max="1526" width="19.83203125" style="1" customWidth="1"/>
    <col min="1527" max="1543" width="9.33203125" style="1" customWidth="1"/>
    <col min="1544" max="1774" width="8.83203125" style="1"/>
    <col min="1775" max="1775" width="4.83203125" style="1" customWidth="1"/>
    <col min="1776" max="1776" width="3.1640625" style="1" customWidth="1"/>
    <col min="1777" max="1777" width="1.33203125" style="1" customWidth="1"/>
    <col min="1778" max="1778" width="4.6640625" style="1" customWidth="1"/>
    <col min="1779" max="1779" width="42.83203125" style="1" customWidth="1"/>
    <col min="1780" max="1780" width="8.83203125" style="1" customWidth="1"/>
    <col min="1781" max="1782" width="19.83203125" style="1" customWidth="1"/>
    <col min="1783" max="1799" width="9.33203125" style="1" customWidth="1"/>
    <col min="1800" max="2030" width="8.83203125" style="1"/>
    <col min="2031" max="2031" width="4.83203125" style="1" customWidth="1"/>
    <col min="2032" max="2032" width="3.1640625" style="1" customWidth="1"/>
    <col min="2033" max="2033" width="1.33203125" style="1" customWidth="1"/>
    <col min="2034" max="2034" width="4.6640625" style="1" customWidth="1"/>
    <col min="2035" max="2035" width="42.83203125" style="1" customWidth="1"/>
    <col min="2036" max="2036" width="8.83203125" style="1" customWidth="1"/>
    <col min="2037" max="2038" width="19.83203125" style="1" customWidth="1"/>
    <col min="2039" max="2055" width="9.33203125" style="1" customWidth="1"/>
    <col min="2056" max="2286" width="8.83203125" style="1"/>
    <col min="2287" max="2287" width="4.83203125" style="1" customWidth="1"/>
    <col min="2288" max="2288" width="3.1640625" style="1" customWidth="1"/>
    <col min="2289" max="2289" width="1.33203125" style="1" customWidth="1"/>
    <col min="2290" max="2290" width="4.6640625" style="1" customWidth="1"/>
    <col min="2291" max="2291" width="42.83203125" style="1" customWidth="1"/>
    <col min="2292" max="2292" width="8.83203125" style="1" customWidth="1"/>
    <col min="2293" max="2294" width="19.83203125" style="1" customWidth="1"/>
    <col min="2295" max="2311" width="9.33203125" style="1" customWidth="1"/>
    <col min="2312" max="2542" width="8.83203125" style="1"/>
    <col min="2543" max="2543" width="4.83203125" style="1" customWidth="1"/>
    <col min="2544" max="2544" width="3.1640625" style="1" customWidth="1"/>
    <col min="2545" max="2545" width="1.33203125" style="1" customWidth="1"/>
    <col min="2546" max="2546" width="4.6640625" style="1" customWidth="1"/>
    <col min="2547" max="2547" width="42.83203125" style="1" customWidth="1"/>
    <col min="2548" max="2548" width="8.83203125" style="1" customWidth="1"/>
    <col min="2549" max="2550" width="19.83203125" style="1" customWidth="1"/>
    <col min="2551" max="2567" width="9.33203125" style="1" customWidth="1"/>
    <col min="2568" max="2798" width="8.83203125" style="1"/>
    <col min="2799" max="2799" width="4.83203125" style="1" customWidth="1"/>
    <col min="2800" max="2800" width="3.1640625" style="1" customWidth="1"/>
    <col min="2801" max="2801" width="1.33203125" style="1" customWidth="1"/>
    <col min="2802" max="2802" width="4.6640625" style="1" customWidth="1"/>
    <col min="2803" max="2803" width="42.83203125" style="1" customWidth="1"/>
    <col min="2804" max="2804" width="8.83203125" style="1" customWidth="1"/>
    <col min="2805" max="2806" width="19.83203125" style="1" customWidth="1"/>
    <col min="2807" max="2823" width="9.33203125" style="1" customWidth="1"/>
    <col min="2824" max="3054" width="8.83203125" style="1"/>
    <col min="3055" max="3055" width="4.83203125" style="1" customWidth="1"/>
    <col min="3056" max="3056" width="3.1640625" style="1" customWidth="1"/>
    <col min="3057" max="3057" width="1.33203125" style="1" customWidth="1"/>
    <col min="3058" max="3058" width="4.6640625" style="1" customWidth="1"/>
    <col min="3059" max="3059" width="42.83203125" style="1" customWidth="1"/>
    <col min="3060" max="3060" width="8.83203125" style="1" customWidth="1"/>
    <col min="3061" max="3062" width="19.83203125" style="1" customWidth="1"/>
    <col min="3063" max="3079" width="9.33203125" style="1" customWidth="1"/>
    <col min="3080" max="3310" width="8.83203125" style="1"/>
    <col min="3311" max="3311" width="4.83203125" style="1" customWidth="1"/>
    <col min="3312" max="3312" width="3.1640625" style="1" customWidth="1"/>
    <col min="3313" max="3313" width="1.33203125" style="1" customWidth="1"/>
    <col min="3314" max="3314" width="4.6640625" style="1" customWidth="1"/>
    <col min="3315" max="3315" width="42.83203125" style="1" customWidth="1"/>
    <col min="3316" max="3316" width="8.83203125" style="1" customWidth="1"/>
    <col min="3317" max="3318" width="19.83203125" style="1" customWidth="1"/>
    <col min="3319" max="3335" width="9.33203125" style="1" customWidth="1"/>
    <col min="3336" max="3566" width="8.83203125" style="1"/>
    <col min="3567" max="3567" width="4.83203125" style="1" customWidth="1"/>
    <col min="3568" max="3568" width="3.1640625" style="1" customWidth="1"/>
    <col min="3569" max="3569" width="1.33203125" style="1" customWidth="1"/>
    <col min="3570" max="3570" width="4.6640625" style="1" customWidth="1"/>
    <col min="3571" max="3571" width="42.83203125" style="1" customWidth="1"/>
    <col min="3572" max="3572" width="8.83203125" style="1" customWidth="1"/>
    <col min="3573" max="3574" width="19.83203125" style="1" customWidth="1"/>
    <col min="3575" max="3591" width="9.33203125" style="1" customWidth="1"/>
    <col min="3592" max="3822" width="8.83203125" style="1"/>
    <col min="3823" max="3823" width="4.83203125" style="1" customWidth="1"/>
    <col min="3824" max="3824" width="3.1640625" style="1" customWidth="1"/>
    <col min="3825" max="3825" width="1.33203125" style="1" customWidth="1"/>
    <col min="3826" max="3826" width="4.6640625" style="1" customWidth="1"/>
    <col min="3827" max="3827" width="42.83203125" style="1" customWidth="1"/>
    <col min="3828" max="3828" width="8.83203125" style="1" customWidth="1"/>
    <col min="3829" max="3830" width="19.83203125" style="1" customWidth="1"/>
    <col min="3831" max="3847" width="9.33203125" style="1" customWidth="1"/>
    <col min="3848" max="4078" width="8.83203125" style="1"/>
    <col min="4079" max="4079" width="4.83203125" style="1" customWidth="1"/>
    <col min="4080" max="4080" width="3.1640625" style="1" customWidth="1"/>
    <col min="4081" max="4081" width="1.33203125" style="1" customWidth="1"/>
    <col min="4082" max="4082" width="4.6640625" style="1" customWidth="1"/>
    <col min="4083" max="4083" width="42.83203125" style="1" customWidth="1"/>
    <col min="4084" max="4084" width="8.83203125" style="1" customWidth="1"/>
    <col min="4085" max="4086" width="19.83203125" style="1" customWidth="1"/>
    <col min="4087" max="4103" width="9.33203125" style="1" customWidth="1"/>
    <col min="4104" max="4334" width="8.83203125" style="1"/>
    <col min="4335" max="4335" width="4.83203125" style="1" customWidth="1"/>
    <col min="4336" max="4336" width="3.1640625" style="1" customWidth="1"/>
    <col min="4337" max="4337" width="1.33203125" style="1" customWidth="1"/>
    <col min="4338" max="4338" width="4.6640625" style="1" customWidth="1"/>
    <col min="4339" max="4339" width="42.83203125" style="1" customWidth="1"/>
    <col min="4340" max="4340" width="8.83203125" style="1" customWidth="1"/>
    <col min="4341" max="4342" width="19.83203125" style="1" customWidth="1"/>
    <col min="4343" max="4359" width="9.33203125" style="1" customWidth="1"/>
    <col min="4360" max="4590" width="8.83203125" style="1"/>
    <col min="4591" max="4591" width="4.83203125" style="1" customWidth="1"/>
    <col min="4592" max="4592" width="3.1640625" style="1" customWidth="1"/>
    <col min="4593" max="4593" width="1.33203125" style="1" customWidth="1"/>
    <col min="4594" max="4594" width="4.6640625" style="1" customWidth="1"/>
    <col min="4595" max="4595" width="42.83203125" style="1" customWidth="1"/>
    <col min="4596" max="4596" width="8.83203125" style="1" customWidth="1"/>
    <col min="4597" max="4598" width="19.83203125" style="1" customWidth="1"/>
    <col min="4599" max="4615" width="9.33203125" style="1" customWidth="1"/>
    <col min="4616" max="4846" width="8.83203125" style="1"/>
    <col min="4847" max="4847" width="4.83203125" style="1" customWidth="1"/>
    <col min="4848" max="4848" width="3.1640625" style="1" customWidth="1"/>
    <col min="4849" max="4849" width="1.33203125" style="1" customWidth="1"/>
    <col min="4850" max="4850" width="4.6640625" style="1" customWidth="1"/>
    <col min="4851" max="4851" width="42.83203125" style="1" customWidth="1"/>
    <col min="4852" max="4852" width="8.83203125" style="1" customWidth="1"/>
    <col min="4853" max="4854" width="19.83203125" style="1" customWidth="1"/>
    <col min="4855" max="4871" width="9.33203125" style="1" customWidth="1"/>
    <col min="4872" max="5102" width="8.83203125" style="1"/>
    <col min="5103" max="5103" width="4.83203125" style="1" customWidth="1"/>
    <col min="5104" max="5104" width="3.1640625" style="1" customWidth="1"/>
    <col min="5105" max="5105" width="1.33203125" style="1" customWidth="1"/>
    <col min="5106" max="5106" width="4.6640625" style="1" customWidth="1"/>
    <col min="5107" max="5107" width="42.83203125" style="1" customWidth="1"/>
    <col min="5108" max="5108" width="8.83203125" style="1" customWidth="1"/>
    <col min="5109" max="5110" width="19.83203125" style="1" customWidth="1"/>
    <col min="5111" max="5127" width="9.33203125" style="1" customWidth="1"/>
    <col min="5128" max="5358" width="8.83203125" style="1"/>
    <col min="5359" max="5359" width="4.83203125" style="1" customWidth="1"/>
    <col min="5360" max="5360" width="3.1640625" style="1" customWidth="1"/>
    <col min="5361" max="5361" width="1.33203125" style="1" customWidth="1"/>
    <col min="5362" max="5362" width="4.6640625" style="1" customWidth="1"/>
    <col min="5363" max="5363" width="42.83203125" style="1" customWidth="1"/>
    <col min="5364" max="5364" width="8.83203125" style="1" customWidth="1"/>
    <col min="5365" max="5366" width="19.83203125" style="1" customWidth="1"/>
    <col min="5367" max="5383" width="9.33203125" style="1" customWidth="1"/>
    <col min="5384" max="5614" width="8.83203125" style="1"/>
    <col min="5615" max="5615" width="4.83203125" style="1" customWidth="1"/>
    <col min="5616" max="5616" width="3.1640625" style="1" customWidth="1"/>
    <col min="5617" max="5617" width="1.33203125" style="1" customWidth="1"/>
    <col min="5618" max="5618" width="4.6640625" style="1" customWidth="1"/>
    <col min="5619" max="5619" width="42.83203125" style="1" customWidth="1"/>
    <col min="5620" max="5620" width="8.83203125" style="1" customWidth="1"/>
    <col min="5621" max="5622" width="19.83203125" style="1" customWidth="1"/>
    <col min="5623" max="5639" width="9.33203125" style="1" customWidth="1"/>
    <col min="5640" max="5870" width="8.83203125" style="1"/>
    <col min="5871" max="5871" width="4.83203125" style="1" customWidth="1"/>
    <col min="5872" max="5872" width="3.1640625" style="1" customWidth="1"/>
    <col min="5873" max="5873" width="1.33203125" style="1" customWidth="1"/>
    <col min="5874" max="5874" width="4.6640625" style="1" customWidth="1"/>
    <col min="5875" max="5875" width="42.83203125" style="1" customWidth="1"/>
    <col min="5876" max="5876" width="8.83203125" style="1" customWidth="1"/>
    <col min="5877" max="5878" width="19.83203125" style="1" customWidth="1"/>
    <col min="5879" max="5895" width="9.33203125" style="1" customWidth="1"/>
    <col min="5896" max="6126" width="8.83203125" style="1"/>
    <col min="6127" max="6127" width="4.83203125" style="1" customWidth="1"/>
    <col min="6128" max="6128" width="3.1640625" style="1" customWidth="1"/>
    <col min="6129" max="6129" width="1.33203125" style="1" customWidth="1"/>
    <col min="6130" max="6130" width="4.6640625" style="1" customWidth="1"/>
    <col min="6131" max="6131" width="42.83203125" style="1" customWidth="1"/>
    <col min="6132" max="6132" width="8.83203125" style="1" customWidth="1"/>
    <col min="6133" max="6134" width="19.83203125" style="1" customWidth="1"/>
    <col min="6135" max="6151" width="9.33203125" style="1" customWidth="1"/>
    <col min="6152" max="6382" width="8.83203125" style="1"/>
    <col min="6383" max="6383" width="4.83203125" style="1" customWidth="1"/>
    <col min="6384" max="6384" width="3.1640625" style="1" customWidth="1"/>
    <col min="6385" max="6385" width="1.33203125" style="1" customWidth="1"/>
    <col min="6386" max="6386" width="4.6640625" style="1" customWidth="1"/>
    <col min="6387" max="6387" width="42.83203125" style="1" customWidth="1"/>
    <col min="6388" max="6388" width="8.83203125" style="1" customWidth="1"/>
    <col min="6389" max="6390" width="19.83203125" style="1" customWidth="1"/>
    <col min="6391" max="6407" width="9.33203125" style="1" customWidth="1"/>
    <col min="6408" max="6638" width="8.83203125" style="1"/>
    <col min="6639" max="6639" width="4.83203125" style="1" customWidth="1"/>
    <col min="6640" max="6640" width="3.1640625" style="1" customWidth="1"/>
    <col min="6641" max="6641" width="1.33203125" style="1" customWidth="1"/>
    <col min="6642" max="6642" width="4.6640625" style="1" customWidth="1"/>
    <col min="6643" max="6643" width="42.83203125" style="1" customWidth="1"/>
    <col min="6644" max="6644" width="8.83203125" style="1" customWidth="1"/>
    <col min="6645" max="6646" width="19.83203125" style="1" customWidth="1"/>
    <col min="6647" max="6663" width="9.33203125" style="1" customWidth="1"/>
    <col min="6664" max="6894" width="8.83203125" style="1"/>
    <col min="6895" max="6895" width="4.83203125" style="1" customWidth="1"/>
    <col min="6896" max="6896" width="3.1640625" style="1" customWidth="1"/>
    <col min="6897" max="6897" width="1.33203125" style="1" customWidth="1"/>
    <col min="6898" max="6898" width="4.6640625" style="1" customWidth="1"/>
    <col min="6899" max="6899" width="42.83203125" style="1" customWidth="1"/>
    <col min="6900" max="6900" width="8.83203125" style="1" customWidth="1"/>
    <col min="6901" max="6902" width="19.83203125" style="1" customWidth="1"/>
    <col min="6903" max="6919" width="9.33203125" style="1" customWidth="1"/>
    <col min="6920" max="7150" width="8.83203125" style="1"/>
    <col min="7151" max="7151" width="4.83203125" style="1" customWidth="1"/>
    <col min="7152" max="7152" width="3.1640625" style="1" customWidth="1"/>
    <col min="7153" max="7153" width="1.33203125" style="1" customWidth="1"/>
    <col min="7154" max="7154" width="4.6640625" style="1" customWidth="1"/>
    <col min="7155" max="7155" width="42.83203125" style="1" customWidth="1"/>
    <col min="7156" max="7156" width="8.83203125" style="1" customWidth="1"/>
    <col min="7157" max="7158" width="19.83203125" style="1" customWidth="1"/>
    <col min="7159" max="7175" width="9.33203125" style="1" customWidth="1"/>
    <col min="7176" max="7406" width="8.83203125" style="1"/>
    <col min="7407" max="7407" width="4.83203125" style="1" customWidth="1"/>
    <col min="7408" max="7408" width="3.1640625" style="1" customWidth="1"/>
    <col min="7409" max="7409" width="1.33203125" style="1" customWidth="1"/>
    <col min="7410" max="7410" width="4.6640625" style="1" customWidth="1"/>
    <col min="7411" max="7411" width="42.83203125" style="1" customWidth="1"/>
    <col min="7412" max="7412" width="8.83203125" style="1" customWidth="1"/>
    <col min="7413" max="7414" width="19.83203125" style="1" customWidth="1"/>
    <col min="7415" max="7431" width="9.33203125" style="1" customWidth="1"/>
    <col min="7432" max="7662" width="8.83203125" style="1"/>
    <col min="7663" max="7663" width="4.83203125" style="1" customWidth="1"/>
    <col min="7664" max="7664" width="3.1640625" style="1" customWidth="1"/>
    <col min="7665" max="7665" width="1.33203125" style="1" customWidth="1"/>
    <col min="7666" max="7666" width="4.6640625" style="1" customWidth="1"/>
    <col min="7667" max="7667" width="42.83203125" style="1" customWidth="1"/>
    <col min="7668" max="7668" width="8.83203125" style="1" customWidth="1"/>
    <col min="7669" max="7670" width="19.83203125" style="1" customWidth="1"/>
    <col min="7671" max="7687" width="9.33203125" style="1" customWidth="1"/>
    <col min="7688" max="7918" width="8.83203125" style="1"/>
    <col min="7919" max="7919" width="4.83203125" style="1" customWidth="1"/>
    <col min="7920" max="7920" width="3.1640625" style="1" customWidth="1"/>
    <col min="7921" max="7921" width="1.33203125" style="1" customWidth="1"/>
    <col min="7922" max="7922" width="4.6640625" style="1" customWidth="1"/>
    <col min="7923" max="7923" width="42.83203125" style="1" customWidth="1"/>
    <col min="7924" max="7924" width="8.83203125" style="1" customWidth="1"/>
    <col min="7925" max="7926" width="19.83203125" style="1" customWidth="1"/>
    <col min="7927" max="7943" width="9.33203125" style="1" customWidth="1"/>
    <col min="7944" max="8174" width="8.83203125" style="1"/>
    <col min="8175" max="8175" width="4.83203125" style="1" customWidth="1"/>
    <col min="8176" max="8176" width="3.1640625" style="1" customWidth="1"/>
    <col min="8177" max="8177" width="1.33203125" style="1" customWidth="1"/>
    <col min="8178" max="8178" width="4.6640625" style="1" customWidth="1"/>
    <col min="8179" max="8179" width="42.83203125" style="1" customWidth="1"/>
    <col min="8180" max="8180" width="8.83203125" style="1" customWidth="1"/>
    <col min="8181" max="8182" width="19.83203125" style="1" customWidth="1"/>
    <col min="8183" max="8199" width="9.33203125" style="1" customWidth="1"/>
    <col min="8200" max="8430" width="8.83203125" style="1"/>
    <col min="8431" max="8431" width="4.83203125" style="1" customWidth="1"/>
    <col min="8432" max="8432" width="3.1640625" style="1" customWidth="1"/>
    <col min="8433" max="8433" width="1.33203125" style="1" customWidth="1"/>
    <col min="8434" max="8434" width="4.6640625" style="1" customWidth="1"/>
    <col min="8435" max="8435" width="42.83203125" style="1" customWidth="1"/>
    <col min="8436" max="8436" width="8.83203125" style="1" customWidth="1"/>
    <col min="8437" max="8438" width="19.83203125" style="1" customWidth="1"/>
    <col min="8439" max="8455" width="9.33203125" style="1" customWidth="1"/>
    <col min="8456" max="8686" width="8.83203125" style="1"/>
    <col min="8687" max="8687" width="4.83203125" style="1" customWidth="1"/>
    <col min="8688" max="8688" width="3.1640625" style="1" customWidth="1"/>
    <col min="8689" max="8689" width="1.33203125" style="1" customWidth="1"/>
    <col min="8690" max="8690" width="4.6640625" style="1" customWidth="1"/>
    <col min="8691" max="8691" width="42.83203125" style="1" customWidth="1"/>
    <col min="8692" max="8692" width="8.83203125" style="1" customWidth="1"/>
    <col min="8693" max="8694" width="19.83203125" style="1" customWidth="1"/>
    <col min="8695" max="8711" width="9.33203125" style="1" customWidth="1"/>
    <col min="8712" max="8942" width="8.83203125" style="1"/>
    <col min="8943" max="8943" width="4.83203125" style="1" customWidth="1"/>
    <col min="8944" max="8944" width="3.1640625" style="1" customWidth="1"/>
    <col min="8945" max="8945" width="1.33203125" style="1" customWidth="1"/>
    <col min="8946" max="8946" width="4.6640625" style="1" customWidth="1"/>
    <col min="8947" max="8947" width="42.83203125" style="1" customWidth="1"/>
    <col min="8948" max="8948" width="8.83203125" style="1" customWidth="1"/>
    <col min="8949" max="8950" width="19.83203125" style="1" customWidth="1"/>
    <col min="8951" max="8967" width="9.33203125" style="1" customWidth="1"/>
    <col min="8968" max="9198" width="8.83203125" style="1"/>
    <col min="9199" max="9199" width="4.83203125" style="1" customWidth="1"/>
    <col min="9200" max="9200" width="3.1640625" style="1" customWidth="1"/>
    <col min="9201" max="9201" width="1.33203125" style="1" customWidth="1"/>
    <col min="9202" max="9202" width="4.6640625" style="1" customWidth="1"/>
    <col min="9203" max="9203" width="42.83203125" style="1" customWidth="1"/>
    <col min="9204" max="9204" width="8.83203125" style="1" customWidth="1"/>
    <col min="9205" max="9206" width="19.83203125" style="1" customWidth="1"/>
    <col min="9207" max="9223" width="9.33203125" style="1" customWidth="1"/>
    <col min="9224" max="9454" width="8.83203125" style="1"/>
    <col min="9455" max="9455" width="4.83203125" style="1" customWidth="1"/>
    <col min="9456" max="9456" width="3.1640625" style="1" customWidth="1"/>
    <col min="9457" max="9457" width="1.33203125" style="1" customWidth="1"/>
    <col min="9458" max="9458" width="4.6640625" style="1" customWidth="1"/>
    <col min="9459" max="9459" width="42.83203125" style="1" customWidth="1"/>
    <col min="9460" max="9460" width="8.83203125" style="1" customWidth="1"/>
    <col min="9461" max="9462" width="19.83203125" style="1" customWidth="1"/>
    <col min="9463" max="9479" width="9.33203125" style="1" customWidth="1"/>
    <col min="9480" max="9710" width="8.83203125" style="1"/>
    <col min="9711" max="9711" width="4.83203125" style="1" customWidth="1"/>
    <col min="9712" max="9712" width="3.1640625" style="1" customWidth="1"/>
    <col min="9713" max="9713" width="1.33203125" style="1" customWidth="1"/>
    <col min="9714" max="9714" width="4.6640625" style="1" customWidth="1"/>
    <col min="9715" max="9715" width="42.83203125" style="1" customWidth="1"/>
    <col min="9716" max="9716" width="8.83203125" style="1" customWidth="1"/>
    <col min="9717" max="9718" width="19.83203125" style="1" customWidth="1"/>
    <col min="9719" max="9735" width="9.33203125" style="1" customWidth="1"/>
    <col min="9736" max="9966" width="8.83203125" style="1"/>
    <col min="9967" max="9967" width="4.83203125" style="1" customWidth="1"/>
    <col min="9968" max="9968" width="3.1640625" style="1" customWidth="1"/>
    <col min="9969" max="9969" width="1.33203125" style="1" customWidth="1"/>
    <col min="9970" max="9970" width="4.6640625" style="1" customWidth="1"/>
    <col min="9971" max="9971" width="42.83203125" style="1" customWidth="1"/>
    <col min="9972" max="9972" width="8.83203125" style="1" customWidth="1"/>
    <col min="9973" max="9974" width="19.83203125" style="1" customWidth="1"/>
    <col min="9975" max="9991" width="9.33203125" style="1" customWidth="1"/>
    <col min="9992" max="10222" width="8.83203125" style="1"/>
    <col min="10223" max="10223" width="4.83203125" style="1" customWidth="1"/>
    <col min="10224" max="10224" width="3.1640625" style="1" customWidth="1"/>
    <col min="10225" max="10225" width="1.33203125" style="1" customWidth="1"/>
    <col min="10226" max="10226" width="4.6640625" style="1" customWidth="1"/>
    <col min="10227" max="10227" width="42.83203125" style="1" customWidth="1"/>
    <col min="10228" max="10228" width="8.83203125" style="1" customWidth="1"/>
    <col min="10229" max="10230" width="19.83203125" style="1" customWidth="1"/>
    <col min="10231" max="10247" width="9.33203125" style="1" customWidth="1"/>
    <col min="10248" max="10478" width="8.83203125" style="1"/>
    <col min="10479" max="10479" width="4.83203125" style="1" customWidth="1"/>
    <col min="10480" max="10480" width="3.1640625" style="1" customWidth="1"/>
    <col min="10481" max="10481" width="1.33203125" style="1" customWidth="1"/>
    <col min="10482" max="10482" width="4.6640625" style="1" customWidth="1"/>
    <col min="10483" max="10483" width="42.83203125" style="1" customWidth="1"/>
    <col min="10484" max="10484" width="8.83203125" style="1" customWidth="1"/>
    <col min="10485" max="10486" width="19.83203125" style="1" customWidth="1"/>
    <col min="10487" max="10503" width="9.33203125" style="1" customWidth="1"/>
    <col min="10504" max="10734" width="8.83203125" style="1"/>
    <col min="10735" max="10735" width="4.83203125" style="1" customWidth="1"/>
    <col min="10736" max="10736" width="3.1640625" style="1" customWidth="1"/>
    <col min="10737" max="10737" width="1.33203125" style="1" customWidth="1"/>
    <col min="10738" max="10738" width="4.6640625" style="1" customWidth="1"/>
    <col min="10739" max="10739" width="42.83203125" style="1" customWidth="1"/>
    <col min="10740" max="10740" width="8.83203125" style="1" customWidth="1"/>
    <col min="10741" max="10742" width="19.83203125" style="1" customWidth="1"/>
    <col min="10743" max="10759" width="9.33203125" style="1" customWidth="1"/>
    <col min="10760" max="10990" width="8.83203125" style="1"/>
    <col min="10991" max="10991" width="4.83203125" style="1" customWidth="1"/>
    <col min="10992" max="10992" width="3.1640625" style="1" customWidth="1"/>
    <col min="10993" max="10993" width="1.33203125" style="1" customWidth="1"/>
    <col min="10994" max="10994" width="4.6640625" style="1" customWidth="1"/>
    <col min="10995" max="10995" width="42.83203125" style="1" customWidth="1"/>
    <col min="10996" max="10996" width="8.83203125" style="1" customWidth="1"/>
    <col min="10997" max="10998" width="19.83203125" style="1" customWidth="1"/>
    <col min="10999" max="11015" width="9.33203125" style="1" customWidth="1"/>
    <col min="11016" max="11246" width="8.83203125" style="1"/>
    <col min="11247" max="11247" width="4.83203125" style="1" customWidth="1"/>
    <col min="11248" max="11248" width="3.1640625" style="1" customWidth="1"/>
    <col min="11249" max="11249" width="1.33203125" style="1" customWidth="1"/>
    <col min="11250" max="11250" width="4.6640625" style="1" customWidth="1"/>
    <col min="11251" max="11251" width="42.83203125" style="1" customWidth="1"/>
    <col min="11252" max="11252" width="8.83203125" style="1" customWidth="1"/>
    <col min="11253" max="11254" width="19.83203125" style="1" customWidth="1"/>
    <col min="11255" max="11271" width="9.33203125" style="1" customWidth="1"/>
    <col min="11272" max="11502" width="8.83203125" style="1"/>
    <col min="11503" max="11503" width="4.83203125" style="1" customWidth="1"/>
    <col min="11504" max="11504" width="3.1640625" style="1" customWidth="1"/>
    <col min="11505" max="11505" width="1.33203125" style="1" customWidth="1"/>
    <col min="11506" max="11506" width="4.6640625" style="1" customWidth="1"/>
    <col min="11507" max="11507" width="42.83203125" style="1" customWidth="1"/>
    <col min="11508" max="11508" width="8.83203125" style="1" customWidth="1"/>
    <col min="11509" max="11510" width="19.83203125" style="1" customWidth="1"/>
    <col min="11511" max="11527" width="9.33203125" style="1" customWidth="1"/>
    <col min="11528" max="11758" width="8.83203125" style="1"/>
    <col min="11759" max="11759" width="4.83203125" style="1" customWidth="1"/>
    <col min="11760" max="11760" width="3.1640625" style="1" customWidth="1"/>
    <col min="11761" max="11761" width="1.33203125" style="1" customWidth="1"/>
    <col min="11762" max="11762" width="4.6640625" style="1" customWidth="1"/>
    <col min="11763" max="11763" width="42.83203125" style="1" customWidth="1"/>
    <col min="11764" max="11764" width="8.83203125" style="1" customWidth="1"/>
    <col min="11765" max="11766" width="19.83203125" style="1" customWidth="1"/>
    <col min="11767" max="11783" width="9.33203125" style="1" customWidth="1"/>
    <col min="11784" max="12014" width="8.83203125" style="1"/>
    <col min="12015" max="12015" width="4.83203125" style="1" customWidth="1"/>
    <col min="12016" max="12016" width="3.1640625" style="1" customWidth="1"/>
    <col min="12017" max="12017" width="1.33203125" style="1" customWidth="1"/>
    <col min="12018" max="12018" width="4.6640625" style="1" customWidth="1"/>
    <col min="12019" max="12019" width="42.83203125" style="1" customWidth="1"/>
    <col min="12020" max="12020" width="8.83203125" style="1" customWidth="1"/>
    <col min="12021" max="12022" width="19.83203125" style="1" customWidth="1"/>
    <col min="12023" max="12039" width="9.33203125" style="1" customWidth="1"/>
    <col min="12040" max="12270" width="8.83203125" style="1"/>
    <col min="12271" max="12271" width="4.83203125" style="1" customWidth="1"/>
    <col min="12272" max="12272" width="3.1640625" style="1" customWidth="1"/>
    <col min="12273" max="12273" width="1.33203125" style="1" customWidth="1"/>
    <col min="12274" max="12274" width="4.6640625" style="1" customWidth="1"/>
    <col min="12275" max="12275" width="42.83203125" style="1" customWidth="1"/>
    <col min="12276" max="12276" width="8.83203125" style="1" customWidth="1"/>
    <col min="12277" max="12278" width="19.83203125" style="1" customWidth="1"/>
    <col min="12279" max="12295" width="9.33203125" style="1" customWidth="1"/>
    <col min="12296" max="12526" width="8.83203125" style="1"/>
    <col min="12527" max="12527" width="4.83203125" style="1" customWidth="1"/>
    <col min="12528" max="12528" width="3.1640625" style="1" customWidth="1"/>
    <col min="12529" max="12529" width="1.33203125" style="1" customWidth="1"/>
    <col min="12530" max="12530" width="4.6640625" style="1" customWidth="1"/>
    <col min="12531" max="12531" width="42.83203125" style="1" customWidth="1"/>
    <col min="12532" max="12532" width="8.83203125" style="1" customWidth="1"/>
    <col min="12533" max="12534" width="19.83203125" style="1" customWidth="1"/>
    <col min="12535" max="12551" width="9.33203125" style="1" customWidth="1"/>
    <col min="12552" max="12782" width="8.83203125" style="1"/>
    <col min="12783" max="12783" width="4.83203125" style="1" customWidth="1"/>
    <col min="12784" max="12784" width="3.1640625" style="1" customWidth="1"/>
    <col min="12785" max="12785" width="1.33203125" style="1" customWidth="1"/>
    <col min="12786" max="12786" width="4.6640625" style="1" customWidth="1"/>
    <col min="12787" max="12787" width="42.83203125" style="1" customWidth="1"/>
    <col min="12788" max="12788" width="8.83203125" style="1" customWidth="1"/>
    <col min="12789" max="12790" width="19.83203125" style="1" customWidth="1"/>
    <col min="12791" max="12807" width="9.33203125" style="1" customWidth="1"/>
    <col min="12808" max="13038" width="8.83203125" style="1"/>
    <col min="13039" max="13039" width="4.83203125" style="1" customWidth="1"/>
    <col min="13040" max="13040" width="3.1640625" style="1" customWidth="1"/>
    <col min="13041" max="13041" width="1.33203125" style="1" customWidth="1"/>
    <col min="13042" max="13042" width="4.6640625" style="1" customWidth="1"/>
    <col min="13043" max="13043" width="42.83203125" style="1" customWidth="1"/>
    <col min="13044" max="13044" width="8.83203125" style="1" customWidth="1"/>
    <col min="13045" max="13046" width="19.83203125" style="1" customWidth="1"/>
    <col min="13047" max="13063" width="9.33203125" style="1" customWidth="1"/>
    <col min="13064" max="13294" width="8.83203125" style="1"/>
    <col min="13295" max="13295" width="4.83203125" style="1" customWidth="1"/>
    <col min="13296" max="13296" width="3.1640625" style="1" customWidth="1"/>
    <col min="13297" max="13297" width="1.33203125" style="1" customWidth="1"/>
    <col min="13298" max="13298" width="4.6640625" style="1" customWidth="1"/>
    <col min="13299" max="13299" width="42.83203125" style="1" customWidth="1"/>
    <col min="13300" max="13300" width="8.83203125" style="1" customWidth="1"/>
    <col min="13301" max="13302" width="19.83203125" style="1" customWidth="1"/>
    <col min="13303" max="13319" width="9.33203125" style="1" customWidth="1"/>
    <col min="13320" max="13550" width="8.83203125" style="1"/>
    <col min="13551" max="13551" width="4.83203125" style="1" customWidth="1"/>
    <col min="13552" max="13552" width="3.1640625" style="1" customWidth="1"/>
    <col min="13553" max="13553" width="1.33203125" style="1" customWidth="1"/>
    <col min="13554" max="13554" width="4.6640625" style="1" customWidth="1"/>
    <col min="13555" max="13555" width="42.83203125" style="1" customWidth="1"/>
    <col min="13556" max="13556" width="8.83203125" style="1" customWidth="1"/>
    <col min="13557" max="13558" width="19.83203125" style="1" customWidth="1"/>
    <col min="13559" max="13575" width="9.33203125" style="1" customWidth="1"/>
    <col min="13576" max="13806" width="8.83203125" style="1"/>
    <col min="13807" max="13807" width="4.83203125" style="1" customWidth="1"/>
    <col min="13808" max="13808" width="3.1640625" style="1" customWidth="1"/>
    <col min="13809" max="13809" width="1.33203125" style="1" customWidth="1"/>
    <col min="13810" max="13810" width="4.6640625" style="1" customWidth="1"/>
    <col min="13811" max="13811" width="42.83203125" style="1" customWidth="1"/>
    <col min="13812" max="13812" width="8.83203125" style="1" customWidth="1"/>
    <col min="13813" max="13814" width="19.83203125" style="1" customWidth="1"/>
    <col min="13815" max="13831" width="9.33203125" style="1" customWidth="1"/>
    <col min="13832" max="14062" width="8.83203125" style="1"/>
    <col min="14063" max="14063" width="4.83203125" style="1" customWidth="1"/>
    <col min="14064" max="14064" width="3.1640625" style="1" customWidth="1"/>
    <col min="14065" max="14065" width="1.33203125" style="1" customWidth="1"/>
    <col min="14066" max="14066" width="4.6640625" style="1" customWidth="1"/>
    <col min="14067" max="14067" width="42.83203125" style="1" customWidth="1"/>
    <col min="14068" max="14068" width="8.83203125" style="1" customWidth="1"/>
    <col min="14069" max="14070" width="19.83203125" style="1" customWidth="1"/>
    <col min="14071" max="14087" width="9.33203125" style="1" customWidth="1"/>
    <col min="14088" max="14318" width="8.83203125" style="1"/>
    <col min="14319" max="14319" width="4.83203125" style="1" customWidth="1"/>
    <col min="14320" max="14320" width="3.1640625" style="1" customWidth="1"/>
    <col min="14321" max="14321" width="1.33203125" style="1" customWidth="1"/>
    <col min="14322" max="14322" width="4.6640625" style="1" customWidth="1"/>
    <col min="14323" max="14323" width="42.83203125" style="1" customWidth="1"/>
    <col min="14324" max="14324" width="8.83203125" style="1" customWidth="1"/>
    <col min="14325" max="14326" width="19.83203125" style="1" customWidth="1"/>
    <col min="14327" max="14343" width="9.33203125" style="1" customWidth="1"/>
    <col min="14344" max="14574" width="8.83203125" style="1"/>
    <col min="14575" max="14575" width="4.83203125" style="1" customWidth="1"/>
    <col min="14576" max="14576" width="3.1640625" style="1" customWidth="1"/>
    <col min="14577" max="14577" width="1.33203125" style="1" customWidth="1"/>
    <col min="14578" max="14578" width="4.6640625" style="1" customWidth="1"/>
    <col min="14579" max="14579" width="42.83203125" style="1" customWidth="1"/>
    <col min="14580" max="14580" width="8.83203125" style="1" customWidth="1"/>
    <col min="14581" max="14582" width="19.83203125" style="1" customWidth="1"/>
    <col min="14583" max="14599" width="9.33203125" style="1" customWidth="1"/>
    <col min="14600" max="14830" width="8.83203125" style="1"/>
    <col min="14831" max="14831" width="4.83203125" style="1" customWidth="1"/>
    <col min="14832" max="14832" width="3.1640625" style="1" customWidth="1"/>
    <col min="14833" max="14833" width="1.33203125" style="1" customWidth="1"/>
    <col min="14834" max="14834" width="4.6640625" style="1" customWidth="1"/>
    <col min="14835" max="14835" width="42.83203125" style="1" customWidth="1"/>
    <col min="14836" max="14836" width="8.83203125" style="1" customWidth="1"/>
    <col min="14837" max="14838" width="19.83203125" style="1" customWidth="1"/>
    <col min="14839" max="14855" width="9.33203125" style="1" customWidth="1"/>
    <col min="14856" max="15086" width="8.83203125" style="1"/>
    <col min="15087" max="15087" width="4.83203125" style="1" customWidth="1"/>
    <col min="15088" max="15088" width="3.1640625" style="1" customWidth="1"/>
    <col min="15089" max="15089" width="1.33203125" style="1" customWidth="1"/>
    <col min="15090" max="15090" width="4.6640625" style="1" customWidth="1"/>
    <col min="15091" max="15091" width="42.83203125" style="1" customWidth="1"/>
    <col min="15092" max="15092" width="8.83203125" style="1" customWidth="1"/>
    <col min="15093" max="15094" width="19.83203125" style="1" customWidth="1"/>
    <col min="15095" max="15111" width="9.33203125" style="1" customWidth="1"/>
    <col min="15112" max="15342" width="8.83203125" style="1"/>
    <col min="15343" max="15343" width="4.83203125" style="1" customWidth="1"/>
    <col min="15344" max="15344" width="3.1640625" style="1" customWidth="1"/>
    <col min="15345" max="15345" width="1.33203125" style="1" customWidth="1"/>
    <col min="15346" max="15346" width="4.6640625" style="1" customWidth="1"/>
    <col min="15347" max="15347" width="42.83203125" style="1" customWidth="1"/>
    <col min="15348" max="15348" width="8.83203125" style="1" customWidth="1"/>
    <col min="15349" max="15350" width="19.83203125" style="1" customWidth="1"/>
    <col min="15351" max="15367" width="9.33203125" style="1" customWidth="1"/>
    <col min="15368" max="15598" width="8.83203125" style="1"/>
    <col min="15599" max="15599" width="4.83203125" style="1" customWidth="1"/>
    <col min="15600" max="15600" width="3.1640625" style="1" customWidth="1"/>
    <col min="15601" max="15601" width="1.33203125" style="1" customWidth="1"/>
    <col min="15602" max="15602" width="4.6640625" style="1" customWidth="1"/>
    <col min="15603" max="15603" width="42.83203125" style="1" customWidth="1"/>
    <col min="15604" max="15604" width="8.83203125" style="1" customWidth="1"/>
    <col min="15605" max="15606" width="19.83203125" style="1" customWidth="1"/>
    <col min="15607" max="15623" width="9.33203125" style="1" customWidth="1"/>
    <col min="15624" max="15854" width="8.83203125" style="1"/>
    <col min="15855" max="15855" width="4.83203125" style="1" customWidth="1"/>
    <col min="15856" max="15856" width="3.1640625" style="1" customWidth="1"/>
    <col min="15857" max="15857" width="1.33203125" style="1" customWidth="1"/>
    <col min="15858" max="15858" width="4.6640625" style="1" customWidth="1"/>
    <col min="15859" max="15859" width="42.83203125" style="1" customWidth="1"/>
    <col min="15860" max="15860" width="8.83203125" style="1" customWidth="1"/>
    <col min="15861" max="15862" width="19.83203125" style="1" customWidth="1"/>
    <col min="15863" max="15879" width="9.33203125" style="1" customWidth="1"/>
    <col min="15880" max="16110" width="8.83203125" style="1"/>
    <col min="16111" max="16111" width="4.83203125" style="1" customWidth="1"/>
    <col min="16112" max="16112" width="3.1640625" style="1" customWidth="1"/>
    <col min="16113" max="16113" width="1.33203125" style="1" customWidth="1"/>
    <col min="16114" max="16114" width="4.6640625" style="1" customWidth="1"/>
    <col min="16115" max="16115" width="42.83203125" style="1" customWidth="1"/>
    <col min="16116" max="16116" width="8.83203125" style="1" customWidth="1"/>
    <col min="16117" max="16118" width="19.83203125" style="1" customWidth="1"/>
    <col min="16119" max="16135" width="9.33203125" style="1" customWidth="1"/>
    <col min="16136" max="16384" width="8.83203125" style="1"/>
  </cols>
  <sheetData>
    <row r="1" spans="1:10" ht="15.75" x14ac:dyDescent="0.2">
      <c r="A1" s="146" t="s">
        <v>201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5" customFormat="1" ht="15.75" x14ac:dyDescent="0.25">
      <c r="A3" s="132" t="s">
        <v>110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0" ht="10.15" customHeight="1" x14ac:dyDescent="0.2">
      <c r="A5" s="147" t="s">
        <v>111</v>
      </c>
      <c r="B5" s="148"/>
      <c r="C5" s="148"/>
      <c r="D5" s="148"/>
      <c r="E5" s="148"/>
      <c r="F5" s="149"/>
      <c r="G5" s="153" t="s">
        <v>3</v>
      </c>
      <c r="H5" s="143">
        <v>2019</v>
      </c>
      <c r="I5" s="143">
        <v>2020</v>
      </c>
      <c r="J5" s="143">
        <v>2021</v>
      </c>
    </row>
    <row r="6" spans="1:10" ht="10.15" customHeight="1" x14ac:dyDescent="0.2">
      <c r="A6" s="150"/>
      <c r="B6" s="151"/>
      <c r="C6" s="151"/>
      <c r="D6" s="151"/>
      <c r="E6" s="151"/>
      <c r="F6" s="152"/>
      <c r="G6" s="154"/>
      <c r="H6" s="144"/>
      <c r="I6" s="144"/>
      <c r="J6" s="144"/>
    </row>
    <row r="7" spans="1:10" x14ac:dyDescent="0.25">
      <c r="A7" s="65" t="s">
        <v>4</v>
      </c>
      <c r="B7" s="66"/>
      <c r="C7" s="67" t="s">
        <v>112</v>
      </c>
      <c r="D7" s="67"/>
      <c r="E7" s="67"/>
      <c r="F7" s="68"/>
      <c r="G7" s="69"/>
      <c r="H7" s="70">
        <f>+H8+H9</f>
        <v>0</v>
      </c>
      <c r="I7" s="70">
        <f t="shared" ref="I7:J7" si="0">+I8+I9</f>
        <v>0</v>
      </c>
      <c r="J7" s="70">
        <f t="shared" si="0"/>
        <v>0</v>
      </c>
    </row>
    <row r="8" spans="1:10" ht="14.45" customHeight="1" x14ac:dyDescent="0.25">
      <c r="A8" s="71"/>
      <c r="B8" s="72" t="s">
        <v>113</v>
      </c>
      <c r="C8" s="64"/>
      <c r="D8" s="156" t="s">
        <v>114</v>
      </c>
      <c r="E8" s="156"/>
      <c r="F8" s="74" t="s">
        <v>115</v>
      </c>
      <c r="G8" s="69">
        <v>7000</v>
      </c>
      <c r="H8" s="75">
        <v>0</v>
      </c>
      <c r="I8" s="75">
        <v>0</v>
      </c>
      <c r="J8" s="75">
        <v>0</v>
      </c>
    </row>
    <row r="9" spans="1:10" ht="33" customHeight="1" x14ac:dyDescent="0.25">
      <c r="A9" s="71"/>
      <c r="B9" s="72" t="s">
        <v>116</v>
      </c>
      <c r="C9" s="64"/>
      <c r="D9" s="157" t="s">
        <v>117</v>
      </c>
      <c r="E9" s="157"/>
      <c r="F9" s="74" t="s">
        <v>118</v>
      </c>
      <c r="G9" s="76">
        <v>7009</v>
      </c>
      <c r="H9" s="75">
        <v>0</v>
      </c>
      <c r="I9" s="75">
        <v>0</v>
      </c>
      <c r="J9" s="75">
        <v>0</v>
      </c>
    </row>
    <row r="10" spans="1:10" x14ac:dyDescent="0.25">
      <c r="A10" s="71" t="s">
        <v>119</v>
      </c>
      <c r="B10" s="72"/>
      <c r="C10" s="64" t="s">
        <v>120</v>
      </c>
      <c r="D10" s="64"/>
      <c r="E10" s="64"/>
      <c r="F10" s="77" t="s">
        <v>115</v>
      </c>
      <c r="G10" s="69">
        <v>701</v>
      </c>
      <c r="H10" s="75">
        <v>346812811.31999999</v>
      </c>
      <c r="I10" s="75">
        <v>438571505.47000003</v>
      </c>
      <c r="J10" s="75">
        <v>355577758.22000003</v>
      </c>
    </row>
    <row r="11" spans="1:10" x14ac:dyDescent="0.25">
      <c r="A11" s="71" t="s">
        <v>121</v>
      </c>
      <c r="B11" s="72"/>
      <c r="C11" s="64" t="s">
        <v>122</v>
      </c>
      <c r="D11" s="64"/>
      <c r="E11" s="64"/>
      <c r="F11" s="77"/>
      <c r="G11" s="69"/>
      <c r="H11" s="78">
        <f>+H12+H13</f>
        <v>-316207129.56</v>
      </c>
      <c r="I11" s="78">
        <f t="shared" ref="I11:J11" si="1">+I12+I13</f>
        <v>-380631770.81999999</v>
      </c>
      <c r="J11" s="78">
        <f t="shared" si="1"/>
        <v>-405899198.81999999</v>
      </c>
    </row>
    <row r="12" spans="1:10" ht="14.45" customHeight="1" x14ac:dyDescent="0.25">
      <c r="A12" s="71"/>
      <c r="B12" s="72" t="s">
        <v>113</v>
      </c>
      <c r="C12" s="64"/>
      <c r="D12" s="156" t="s">
        <v>122</v>
      </c>
      <c r="E12" s="156"/>
      <c r="F12" s="74" t="s">
        <v>123</v>
      </c>
      <c r="G12" s="69">
        <v>600</v>
      </c>
      <c r="H12" s="75">
        <v>-316207129.56</v>
      </c>
      <c r="I12" s="75">
        <v>-380631770.81999999</v>
      </c>
      <c r="J12" s="75">
        <v>-405899198.81999999</v>
      </c>
    </row>
    <row r="13" spans="1:10" ht="45" customHeight="1" x14ac:dyDescent="0.25">
      <c r="A13" s="71"/>
      <c r="B13" s="72" t="s">
        <v>116</v>
      </c>
      <c r="C13" s="64"/>
      <c r="D13" s="156" t="s">
        <v>124</v>
      </c>
      <c r="E13" s="156"/>
      <c r="F13" s="74" t="s">
        <v>123</v>
      </c>
      <c r="G13" s="76">
        <v>601</v>
      </c>
      <c r="H13" s="75">
        <v>0</v>
      </c>
      <c r="I13" s="75">
        <v>0</v>
      </c>
      <c r="J13" s="75">
        <v>0</v>
      </c>
    </row>
    <row r="14" spans="1:10" x14ac:dyDescent="0.25">
      <c r="A14" s="71" t="s">
        <v>125</v>
      </c>
      <c r="B14" s="72"/>
      <c r="C14" s="64" t="s">
        <v>126</v>
      </c>
      <c r="D14" s="64"/>
      <c r="E14" s="64"/>
      <c r="F14" s="77" t="s">
        <v>115</v>
      </c>
      <c r="G14" s="79" t="s">
        <v>127</v>
      </c>
      <c r="H14" s="75">
        <v>0</v>
      </c>
      <c r="I14" s="75">
        <v>0</v>
      </c>
      <c r="J14" s="75">
        <v>51296400.159999996</v>
      </c>
    </row>
    <row r="15" spans="1:10" x14ac:dyDescent="0.25">
      <c r="A15" s="71" t="s">
        <v>128</v>
      </c>
      <c r="B15" s="72"/>
      <c r="C15" s="64" t="s">
        <v>129</v>
      </c>
      <c r="D15" s="64"/>
      <c r="E15" s="64"/>
      <c r="F15" s="77" t="s">
        <v>123</v>
      </c>
      <c r="G15" s="79" t="s">
        <v>130</v>
      </c>
      <c r="H15" s="75">
        <v>-30605681.760000002</v>
      </c>
      <c r="I15" s="75">
        <v>-57939734.649999999</v>
      </c>
      <c r="J15" s="75">
        <v>-974959.56</v>
      </c>
    </row>
    <row r="16" spans="1:10" ht="5.0999999999999996" customHeight="1" x14ac:dyDescent="0.25">
      <c r="A16" s="71"/>
      <c r="B16" s="72"/>
      <c r="C16" s="64"/>
      <c r="D16" s="64"/>
      <c r="F16" s="77"/>
      <c r="G16" s="69"/>
      <c r="H16" s="80"/>
      <c r="I16" s="80"/>
      <c r="J16" s="80"/>
    </row>
    <row r="17" spans="1:10" x14ac:dyDescent="0.2">
      <c r="A17" s="158" t="s">
        <v>131</v>
      </c>
      <c r="B17" s="159"/>
      <c r="C17" s="159"/>
      <c r="D17" s="159"/>
      <c r="E17" s="159"/>
      <c r="F17" s="81"/>
      <c r="G17" s="82" t="s">
        <v>132</v>
      </c>
      <c r="H17" s="83">
        <f>+H7+H10+H11+H14+H15</f>
        <v>0</v>
      </c>
      <c r="I17" s="83">
        <f t="shared" ref="I17:J17" si="2">+I7+I10+I11+I14+I15</f>
        <v>0</v>
      </c>
      <c r="J17" s="83">
        <f t="shared" si="2"/>
        <v>3.2130628824234009E-8</v>
      </c>
    </row>
    <row r="18" spans="1:10" x14ac:dyDescent="0.25">
      <c r="H18" s="84"/>
      <c r="I18" s="84"/>
      <c r="J18" s="84"/>
    </row>
    <row r="19" spans="1:10" x14ac:dyDescent="0.2">
      <c r="A19" s="85" t="s">
        <v>133</v>
      </c>
      <c r="B19" s="86"/>
      <c r="C19" s="86"/>
      <c r="D19" s="86"/>
      <c r="E19" s="86"/>
      <c r="F19" s="86"/>
      <c r="G19" s="86"/>
      <c r="H19" s="87"/>
      <c r="I19" s="87"/>
      <c r="J19" s="87"/>
    </row>
    <row r="20" spans="1:10" x14ac:dyDescent="0.25">
      <c r="A20" s="71" t="s">
        <v>134</v>
      </c>
      <c r="B20" s="72"/>
      <c r="C20" s="64" t="s">
        <v>135</v>
      </c>
      <c r="D20" s="73"/>
      <c r="E20" s="73"/>
      <c r="F20" s="88" t="s">
        <v>115</v>
      </c>
      <c r="G20" s="69">
        <v>72</v>
      </c>
      <c r="H20" s="75">
        <v>6717786.54</v>
      </c>
      <c r="I20" s="75">
        <v>5495334.4100000001</v>
      </c>
      <c r="J20" s="75">
        <v>5490306.7400000002</v>
      </c>
    </row>
    <row r="21" spans="1:10" ht="15" customHeight="1" x14ac:dyDescent="0.25">
      <c r="A21" s="71" t="s">
        <v>136</v>
      </c>
      <c r="B21" s="72"/>
      <c r="C21" s="145" t="s">
        <v>137</v>
      </c>
      <c r="D21" s="145"/>
      <c r="E21" s="145"/>
      <c r="F21" s="89" t="s">
        <v>123</v>
      </c>
      <c r="G21" s="69">
        <v>61</v>
      </c>
      <c r="H21" s="75">
        <v>-4914370.3</v>
      </c>
      <c r="I21" s="75">
        <v>-3623381.23</v>
      </c>
      <c r="J21" s="75">
        <v>-3477995.16</v>
      </c>
    </row>
    <row r="22" spans="1:10" ht="19.5" customHeight="1" x14ac:dyDescent="0.25">
      <c r="A22" s="90" t="s">
        <v>138</v>
      </c>
      <c r="B22" s="73"/>
      <c r="C22" s="156" t="s">
        <v>139</v>
      </c>
      <c r="D22" s="156"/>
      <c r="E22" s="156"/>
      <c r="F22" s="88" t="s">
        <v>118</v>
      </c>
      <c r="G22" s="91">
        <v>62</v>
      </c>
      <c r="H22" s="75">
        <v>-842169.23</v>
      </c>
      <c r="I22" s="75">
        <v>-748221.71</v>
      </c>
      <c r="J22" s="75">
        <v>-687473.43</v>
      </c>
    </row>
    <row r="23" spans="1:10" ht="48" customHeight="1" x14ac:dyDescent="0.25">
      <c r="A23" s="90" t="s">
        <v>140</v>
      </c>
      <c r="B23" s="73"/>
      <c r="C23" s="156" t="s">
        <v>141</v>
      </c>
      <c r="D23" s="156"/>
      <c r="E23" s="156"/>
      <c r="F23" s="74" t="s">
        <v>123</v>
      </c>
      <c r="G23" s="93" t="s">
        <v>142</v>
      </c>
      <c r="H23" s="75">
        <v>-559337.34</v>
      </c>
      <c r="I23" s="75">
        <v>-401752.94</v>
      </c>
      <c r="J23" s="75">
        <v>-456897.98</v>
      </c>
    </row>
    <row r="24" spans="1:10" ht="35.25" customHeight="1" x14ac:dyDescent="0.25">
      <c r="A24" s="90" t="s">
        <v>143</v>
      </c>
      <c r="B24" s="73"/>
      <c r="C24" s="156" t="s">
        <v>144</v>
      </c>
      <c r="D24" s="156"/>
      <c r="E24" s="156"/>
      <c r="F24" s="74" t="s">
        <v>118</v>
      </c>
      <c r="G24" s="93" t="s">
        <v>145</v>
      </c>
      <c r="H24" s="94">
        <v>-7242.18</v>
      </c>
      <c r="I24" s="94">
        <v>-7621.36</v>
      </c>
      <c r="J24" s="94">
        <v>-96.47</v>
      </c>
    </row>
    <row r="25" spans="1:10" x14ac:dyDescent="0.25">
      <c r="A25" s="71" t="s">
        <v>146</v>
      </c>
      <c r="B25" s="72"/>
      <c r="C25" s="145" t="s">
        <v>147</v>
      </c>
      <c r="D25" s="145"/>
      <c r="E25" s="145"/>
      <c r="F25" s="89" t="s">
        <v>118</v>
      </c>
      <c r="G25" s="69" t="s">
        <v>148</v>
      </c>
      <c r="H25" s="75">
        <v>0</v>
      </c>
      <c r="I25" s="75">
        <v>0</v>
      </c>
      <c r="J25" s="75">
        <v>0</v>
      </c>
    </row>
    <row r="26" spans="1:10" x14ac:dyDescent="0.2">
      <c r="A26" s="71" t="s">
        <v>149</v>
      </c>
      <c r="B26" s="72"/>
      <c r="C26" s="160" t="s">
        <v>150</v>
      </c>
      <c r="D26" s="145"/>
      <c r="E26" s="145"/>
      <c r="F26" s="89"/>
      <c r="G26" s="69"/>
      <c r="H26" s="95">
        <f>+H27+H28</f>
        <v>208262.27</v>
      </c>
      <c r="I26" s="95">
        <f t="shared" ref="I26:J26" si="3">+I27+I28</f>
        <v>264659.87</v>
      </c>
      <c r="J26" s="95">
        <f t="shared" si="3"/>
        <v>303810.84000000003</v>
      </c>
    </row>
    <row r="27" spans="1:10" ht="31.5" customHeight="1" x14ac:dyDescent="0.25">
      <c r="A27" s="71"/>
      <c r="B27" s="72" t="s">
        <v>113</v>
      </c>
      <c r="C27" s="64"/>
      <c r="D27" s="156" t="s">
        <v>151</v>
      </c>
      <c r="E27" s="156"/>
      <c r="F27" s="74" t="s">
        <v>115</v>
      </c>
      <c r="G27" s="76" t="s">
        <v>152</v>
      </c>
      <c r="H27" s="75">
        <v>0</v>
      </c>
      <c r="I27" s="75">
        <v>8788.58</v>
      </c>
      <c r="J27" s="75">
        <v>37287.69</v>
      </c>
    </row>
    <row r="28" spans="1:10" ht="14.45" customHeight="1" x14ac:dyDescent="0.25">
      <c r="A28" s="71"/>
      <c r="B28" s="72" t="s">
        <v>116</v>
      </c>
      <c r="C28" s="64"/>
      <c r="D28" s="156" t="s">
        <v>150</v>
      </c>
      <c r="E28" s="156"/>
      <c r="F28" s="88" t="s">
        <v>115</v>
      </c>
      <c r="G28" s="69">
        <v>74</v>
      </c>
      <c r="H28" s="75">
        <v>208262.27</v>
      </c>
      <c r="I28" s="75">
        <v>255871.29</v>
      </c>
      <c r="J28" s="75">
        <v>266523.15000000002</v>
      </c>
    </row>
    <row r="29" spans="1:10" x14ac:dyDescent="0.25">
      <c r="A29" s="71" t="s">
        <v>153</v>
      </c>
      <c r="B29" s="72"/>
      <c r="C29" s="145" t="s">
        <v>154</v>
      </c>
      <c r="D29" s="145"/>
      <c r="E29" s="145"/>
      <c r="F29" s="89" t="s">
        <v>123</v>
      </c>
      <c r="G29" s="69" t="s">
        <v>155</v>
      </c>
      <c r="H29" s="75">
        <v>-1592.43</v>
      </c>
      <c r="I29" s="75">
        <v>-39787.15</v>
      </c>
      <c r="J29" s="75">
        <v>-34632.120000000003</v>
      </c>
    </row>
    <row r="30" spans="1:10" ht="14.45" customHeight="1" x14ac:dyDescent="0.2">
      <c r="A30" s="71" t="s">
        <v>156</v>
      </c>
      <c r="B30" s="72"/>
      <c r="C30" s="156" t="s">
        <v>157</v>
      </c>
      <c r="D30" s="156"/>
      <c r="E30" s="156"/>
      <c r="F30" s="88"/>
      <c r="G30" s="69"/>
      <c r="H30" s="95">
        <f>SUM(H31:H37)</f>
        <v>0</v>
      </c>
      <c r="I30" s="95">
        <f t="shared" ref="I30" si="4">SUM(I31:I37)</f>
        <v>3124.75</v>
      </c>
      <c r="J30" s="95">
        <v>17372.02</v>
      </c>
    </row>
    <row r="31" spans="1:10" ht="45.75" customHeight="1" x14ac:dyDescent="0.25">
      <c r="A31" s="71"/>
      <c r="B31" s="72" t="s">
        <v>113</v>
      </c>
      <c r="C31" s="64"/>
      <c r="D31" s="156" t="s">
        <v>158</v>
      </c>
      <c r="E31" s="156"/>
      <c r="F31" s="96" t="s">
        <v>115</v>
      </c>
      <c r="G31" s="76">
        <v>760</v>
      </c>
      <c r="H31" s="75">
        <v>0</v>
      </c>
      <c r="I31" s="75">
        <v>0</v>
      </c>
      <c r="J31" s="75">
        <v>0</v>
      </c>
    </row>
    <row r="32" spans="1:10" ht="29.25" customHeight="1" x14ac:dyDescent="0.25">
      <c r="A32" s="71"/>
      <c r="B32" s="72" t="s">
        <v>116</v>
      </c>
      <c r="C32" s="64"/>
      <c r="D32" s="156" t="s">
        <v>159</v>
      </c>
      <c r="E32" s="156"/>
      <c r="F32" s="96" t="s">
        <v>115</v>
      </c>
      <c r="G32" s="76">
        <v>761</v>
      </c>
      <c r="H32" s="75">
        <v>0</v>
      </c>
      <c r="I32" s="75">
        <v>0</v>
      </c>
      <c r="J32" s="75">
        <v>0</v>
      </c>
    </row>
    <row r="33" spans="1:10" ht="30" customHeight="1" x14ac:dyDescent="0.25">
      <c r="A33" s="71"/>
      <c r="B33" s="72" t="s">
        <v>160</v>
      </c>
      <c r="C33" s="64"/>
      <c r="D33" s="156" t="s">
        <v>161</v>
      </c>
      <c r="E33" s="156"/>
      <c r="F33" s="96" t="s">
        <v>115</v>
      </c>
      <c r="G33" s="76">
        <v>762</v>
      </c>
      <c r="H33" s="75">
        <v>0</v>
      </c>
      <c r="I33" s="75">
        <v>0</v>
      </c>
      <c r="J33" s="75">
        <v>0</v>
      </c>
    </row>
    <row r="34" spans="1:10" ht="19.5" customHeight="1" x14ac:dyDescent="0.25">
      <c r="A34" s="71"/>
      <c r="B34" s="72" t="s">
        <v>162</v>
      </c>
      <c r="C34" s="64"/>
      <c r="D34" s="156" t="s">
        <v>163</v>
      </c>
      <c r="E34" s="156"/>
      <c r="F34" s="96" t="s">
        <v>115</v>
      </c>
      <c r="G34" s="76">
        <v>763</v>
      </c>
      <c r="H34" s="75">
        <v>0</v>
      </c>
      <c r="I34" s="75">
        <v>0</v>
      </c>
      <c r="J34" s="75">
        <v>0</v>
      </c>
    </row>
    <row r="35" spans="1:10" ht="14.45" customHeight="1" x14ac:dyDescent="0.25">
      <c r="A35" s="71"/>
      <c r="B35" s="72" t="s">
        <v>164</v>
      </c>
      <c r="C35" s="64"/>
      <c r="D35" s="156" t="s">
        <v>165</v>
      </c>
      <c r="E35" s="156"/>
      <c r="F35" s="96" t="s">
        <v>115</v>
      </c>
      <c r="G35" s="69">
        <v>764</v>
      </c>
      <c r="H35" s="75">
        <v>0</v>
      </c>
      <c r="I35" s="75">
        <v>0</v>
      </c>
      <c r="J35" s="75">
        <v>0</v>
      </c>
    </row>
    <row r="36" spans="1:10" ht="33.75" customHeight="1" x14ac:dyDescent="0.25">
      <c r="A36" s="71"/>
      <c r="B36" s="72" t="s">
        <v>166</v>
      </c>
      <c r="C36" s="64"/>
      <c r="D36" s="156" t="s">
        <v>167</v>
      </c>
      <c r="E36" s="156"/>
      <c r="F36" s="96" t="s">
        <v>115</v>
      </c>
      <c r="G36" s="76">
        <v>765</v>
      </c>
      <c r="H36" s="75">
        <v>0</v>
      </c>
      <c r="I36" s="75">
        <v>0</v>
      </c>
      <c r="J36" s="75">
        <v>0</v>
      </c>
    </row>
    <row r="37" spans="1:10" ht="20.25" customHeight="1" x14ac:dyDescent="0.25">
      <c r="A37" s="71"/>
      <c r="B37" s="72" t="s">
        <v>168</v>
      </c>
      <c r="C37" s="64"/>
      <c r="D37" s="156" t="s">
        <v>169</v>
      </c>
      <c r="E37" s="156"/>
      <c r="F37" s="96" t="s">
        <v>115</v>
      </c>
      <c r="G37" s="69">
        <v>766</v>
      </c>
      <c r="H37" s="94">
        <v>0</v>
      </c>
      <c r="I37" s="94">
        <v>3124.75</v>
      </c>
      <c r="J37" s="94">
        <v>17372.02</v>
      </c>
    </row>
    <row r="38" spans="1:10" ht="14.45" customHeight="1" x14ac:dyDescent="0.2">
      <c r="A38" s="71" t="s">
        <v>170</v>
      </c>
      <c r="B38" s="72"/>
      <c r="C38" s="156" t="s">
        <v>171</v>
      </c>
      <c r="D38" s="156"/>
      <c r="E38" s="156"/>
      <c r="F38" s="88"/>
      <c r="G38" s="69"/>
      <c r="H38" s="95">
        <f>SUM(H39:H43)</f>
        <v>0</v>
      </c>
      <c r="I38" s="95">
        <f t="shared" ref="I38:J38" si="5">SUM(I39:I43)</f>
        <v>0</v>
      </c>
      <c r="J38" s="95">
        <f t="shared" si="5"/>
        <v>0</v>
      </c>
    </row>
    <row r="39" spans="1:10" ht="48.75" customHeight="1" x14ac:dyDescent="0.25">
      <c r="A39" s="71"/>
      <c r="B39" s="72" t="s">
        <v>113</v>
      </c>
      <c r="C39" s="73"/>
      <c r="D39" s="156" t="s">
        <v>172</v>
      </c>
      <c r="E39" s="156"/>
      <c r="F39" s="74" t="s">
        <v>123</v>
      </c>
      <c r="G39" s="76">
        <v>660</v>
      </c>
      <c r="H39" s="75">
        <v>0</v>
      </c>
      <c r="I39" s="75">
        <v>0</v>
      </c>
      <c r="J39" s="75">
        <v>0</v>
      </c>
    </row>
    <row r="40" spans="1:10" ht="29.45" customHeight="1" x14ac:dyDescent="0.25">
      <c r="A40" s="71"/>
      <c r="B40" s="72" t="s">
        <v>116</v>
      </c>
      <c r="C40" s="73"/>
      <c r="D40" s="156" t="s">
        <v>173</v>
      </c>
      <c r="E40" s="156"/>
      <c r="F40" s="74" t="s">
        <v>123</v>
      </c>
      <c r="G40" s="76">
        <v>661</v>
      </c>
      <c r="H40" s="75">
        <v>0</v>
      </c>
      <c r="I40" s="75">
        <v>0</v>
      </c>
      <c r="J40" s="75">
        <v>0</v>
      </c>
    </row>
    <row r="41" spans="1:10" ht="29.45" customHeight="1" x14ac:dyDescent="0.25">
      <c r="A41" s="71"/>
      <c r="B41" s="72" t="s">
        <v>160</v>
      </c>
      <c r="C41" s="73"/>
      <c r="D41" s="156" t="s">
        <v>174</v>
      </c>
      <c r="E41" s="156"/>
      <c r="F41" s="74" t="s">
        <v>123</v>
      </c>
      <c r="G41" s="76">
        <v>662</v>
      </c>
      <c r="H41" s="75">
        <v>0</v>
      </c>
      <c r="I41" s="75">
        <v>0</v>
      </c>
      <c r="J41" s="75">
        <v>0</v>
      </c>
    </row>
    <row r="42" spans="1:10" ht="18" customHeight="1" x14ac:dyDescent="0.25">
      <c r="A42" s="71"/>
      <c r="B42" s="72" t="s">
        <v>162</v>
      </c>
      <c r="C42" s="73"/>
      <c r="D42" s="156" t="s">
        <v>175</v>
      </c>
      <c r="E42" s="156"/>
      <c r="F42" s="74" t="s">
        <v>123</v>
      </c>
      <c r="G42" s="76">
        <v>663</v>
      </c>
      <c r="H42" s="75">
        <v>0</v>
      </c>
      <c r="I42" s="75">
        <v>0</v>
      </c>
      <c r="J42" s="75">
        <v>0</v>
      </c>
    </row>
    <row r="43" spans="1:10" ht="18.75" customHeight="1" x14ac:dyDescent="0.25">
      <c r="A43" s="71"/>
      <c r="B43" s="72" t="s">
        <v>164</v>
      </c>
      <c r="C43" s="73"/>
      <c r="D43" s="156" t="s">
        <v>176</v>
      </c>
      <c r="E43" s="156"/>
      <c r="F43" s="88" t="s">
        <v>123</v>
      </c>
      <c r="G43" s="69">
        <v>666</v>
      </c>
      <c r="H43" s="75">
        <v>0</v>
      </c>
      <c r="I43" s="75">
        <v>0</v>
      </c>
      <c r="J43" s="75">
        <v>0</v>
      </c>
    </row>
    <row r="44" spans="1:10" ht="29.25" customHeight="1" x14ac:dyDescent="0.2">
      <c r="A44" s="71" t="s">
        <v>177</v>
      </c>
      <c r="B44" s="72"/>
      <c r="C44" s="156" t="s">
        <v>178</v>
      </c>
      <c r="D44" s="156"/>
      <c r="E44" s="156"/>
      <c r="F44" s="88"/>
      <c r="G44" s="69"/>
      <c r="H44" s="95">
        <f>+H45+H46</f>
        <v>3.77</v>
      </c>
      <c r="I44" s="95">
        <f t="shared" ref="I44:J44" si="6">+I45+I46</f>
        <v>0</v>
      </c>
      <c r="J44" s="95">
        <f t="shared" si="6"/>
        <v>0</v>
      </c>
    </row>
    <row r="45" spans="1:10" ht="14.45" customHeight="1" x14ac:dyDescent="0.25">
      <c r="A45" s="71"/>
      <c r="B45" s="72" t="s">
        <v>113</v>
      </c>
      <c r="C45" s="73"/>
      <c r="D45" s="157" t="s">
        <v>179</v>
      </c>
      <c r="E45" s="157"/>
      <c r="F45" s="74" t="s">
        <v>115</v>
      </c>
      <c r="G45" s="76">
        <v>731</v>
      </c>
      <c r="H45" s="75">
        <v>3.77</v>
      </c>
      <c r="I45" s="75">
        <v>0</v>
      </c>
      <c r="J45" s="75">
        <v>0</v>
      </c>
    </row>
    <row r="46" spans="1:10" ht="14.45" customHeight="1" x14ac:dyDescent="0.25">
      <c r="A46" s="71"/>
      <c r="B46" s="72" t="s">
        <v>116</v>
      </c>
      <c r="C46" s="73"/>
      <c r="D46" s="157" t="s">
        <v>180</v>
      </c>
      <c r="E46" s="157"/>
      <c r="F46" s="74" t="s">
        <v>123</v>
      </c>
      <c r="G46" s="76">
        <v>649</v>
      </c>
      <c r="H46" s="75">
        <v>0</v>
      </c>
      <c r="I46" s="75">
        <v>0</v>
      </c>
      <c r="J46" s="75">
        <v>0</v>
      </c>
    </row>
    <row r="47" spans="1:10" ht="4.9000000000000004" customHeight="1" x14ac:dyDescent="0.25">
      <c r="A47" s="71"/>
      <c r="B47" s="72"/>
      <c r="C47" s="73"/>
      <c r="D47" s="73"/>
      <c r="E47" s="73"/>
      <c r="F47" s="97"/>
      <c r="G47" s="69"/>
      <c r="H47" s="98"/>
      <c r="I47" s="98"/>
      <c r="J47" s="98"/>
    </row>
    <row r="48" spans="1:10" x14ac:dyDescent="0.2">
      <c r="A48" s="158" t="s">
        <v>181</v>
      </c>
      <c r="B48" s="159"/>
      <c r="C48" s="159"/>
      <c r="D48" s="159"/>
      <c r="E48" s="159"/>
      <c r="F48" s="99"/>
      <c r="G48" s="82" t="s">
        <v>182</v>
      </c>
      <c r="H48" s="100">
        <f>+H20+H21+H22+H23+H24+H25+H26+H29+H30+H38+H44</f>
        <v>601341.10000000021</v>
      </c>
      <c r="I48" s="100">
        <f t="shared" ref="I48:J48" si="7">+I20+I21+I22+I23+I24+I25+I26+I29+I30+I38+I44</f>
        <v>942354.64000000025</v>
      </c>
      <c r="J48" s="83">
        <f t="shared" si="7"/>
        <v>1154394.44</v>
      </c>
    </row>
    <row r="49" spans="1:17" s="63" customFormat="1" x14ac:dyDescent="0.25">
      <c r="H49" s="84"/>
      <c r="I49" s="84"/>
      <c r="J49" s="84"/>
      <c r="K49" s="1"/>
      <c r="L49" s="1"/>
      <c r="M49" s="1"/>
      <c r="N49" s="1"/>
      <c r="O49" s="1"/>
      <c r="P49" s="1"/>
      <c r="Q49" s="1"/>
    </row>
    <row r="50" spans="1:17" s="63" customFormat="1" x14ac:dyDescent="0.25">
      <c r="A50" s="85" t="s">
        <v>183</v>
      </c>
      <c r="B50" s="86"/>
      <c r="C50" s="86"/>
      <c r="D50" s="86"/>
      <c r="E50" s="86"/>
      <c r="F50" s="86"/>
      <c r="G50" s="86"/>
      <c r="H50" s="87"/>
      <c r="I50" s="87"/>
      <c r="J50" s="87"/>
      <c r="K50" s="1"/>
      <c r="L50" s="1"/>
      <c r="M50" s="1"/>
      <c r="N50" s="1"/>
      <c r="O50" s="1"/>
      <c r="P50" s="1"/>
      <c r="Q50" s="1"/>
    </row>
    <row r="51" spans="1:17" s="63" customFormat="1" x14ac:dyDescent="0.25">
      <c r="A51" s="65" t="s">
        <v>184</v>
      </c>
      <c r="B51" s="66"/>
      <c r="C51" s="164" t="s">
        <v>185</v>
      </c>
      <c r="D51" s="164"/>
      <c r="E51" s="164"/>
      <c r="F51" s="101" t="s">
        <v>115</v>
      </c>
      <c r="G51" s="69">
        <v>75</v>
      </c>
      <c r="H51" s="75">
        <v>0</v>
      </c>
      <c r="I51" s="75">
        <v>1491.77</v>
      </c>
      <c r="J51" s="75">
        <v>454.8</v>
      </c>
      <c r="K51" s="1"/>
      <c r="L51" s="1"/>
      <c r="M51" s="1"/>
      <c r="N51" s="1"/>
      <c r="O51" s="1"/>
      <c r="P51" s="1"/>
      <c r="Q51" s="1"/>
    </row>
    <row r="52" spans="1:17" s="63" customFormat="1" x14ac:dyDescent="0.25">
      <c r="A52" s="71" t="s">
        <v>186</v>
      </c>
      <c r="B52" s="72"/>
      <c r="C52" s="145" t="s">
        <v>187</v>
      </c>
      <c r="D52" s="145"/>
      <c r="E52" s="145"/>
      <c r="F52" s="89" t="s">
        <v>118</v>
      </c>
      <c r="G52" s="69">
        <v>65</v>
      </c>
      <c r="H52" s="75">
        <v>-1130.33</v>
      </c>
      <c r="I52" s="75">
        <v>-251577.02</v>
      </c>
      <c r="J52" s="75">
        <v>-91347.81</v>
      </c>
      <c r="K52" s="1"/>
      <c r="L52" s="1"/>
      <c r="M52" s="1"/>
      <c r="N52" s="1"/>
      <c r="O52" s="1"/>
      <c r="P52" s="1"/>
      <c r="Q52" s="1"/>
    </row>
    <row r="53" spans="1:17" s="63" customFormat="1" x14ac:dyDescent="0.25">
      <c r="A53" s="71" t="s">
        <v>188</v>
      </c>
      <c r="B53" s="72"/>
      <c r="C53" s="72" t="s">
        <v>189</v>
      </c>
      <c r="D53" s="72"/>
      <c r="E53" s="72"/>
      <c r="F53" s="89" t="s">
        <v>115</v>
      </c>
      <c r="G53" s="69">
        <v>769</v>
      </c>
      <c r="H53" s="75">
        <v>0.01</v>
      </c>
      <c r="I53" s="75">
        <v>8.52</v>
      </c>
      <c r="J53" s="75">
        <v>2.67</v>
      </c>
      <c r="K53" s="1"/>
      <c r="L53" s="1"/>
      <c r="M53" s="1"/>
      <c r="N53" s="1"/>
      <c r="O53" s="1"/>
      <c r="P53" s="1"/>
      <c r="Q53" s="1"/>
    </row>
    <row r="54" spans="1:17" s="63" customFormat="1" x14ac:dyDescent="0.25">
      <c r="A54" s="71" t="s">
        <v>190</v>
      </c>
      <c r="B54" s="72"/>
      <c r="C54" s="72" t="s">
        <v>191</v>
      </c>
      <c r="D54" s="72"/>
      <c r="E54" s="72"/>
      <c r="F54" s="89" t="s">
        <v>123</v>
      </c>
      <c r="G54" s="69">
        <v>669</v>
      </c>
      <c r="H54" s="75">
        <v>0</v>
      </c>
      <c r="I54" s="75">
        <v>-1.1499999999999999</v>
      </c>
      <c r="J54" s="75">
        <v>0</v>
      </c>
      <c r="K54" s="1"/>
      <c r="L54" s="1"/>
      <c r="M54" s="1"/>
      <c r="N54" s="1"/>
      <c r="O54" s="1"/>
      <c r="P54" s="1"/>
      <c r="Q54" s="1"/>
    </row>
    <row r="55" spans="1:17" s="63" customFormat="1" ht="4.9000000000000004" customHeight="1" x14ac:dyDescent="0.25">
      <c r="A55" s="71"/>
      <c r="B55" s="72"/>
      <c r="C55" s="72"/>
      <c r="D55" s="72"/>
      <c r="E55" s="72"/>
      <c r="F55" s="89"/>
      <c r="G55" s="69"/>
      <c r="H55" s="95"/>
      <c r="I55" s="95"/>
      <c r="J55" s="95"/>
      <c r="K55" s="1"/>
      <c r="L55" s="1"/>
      <c r="M55" s="1"/>
      <c r="N55" s="1"/>
      <c r="O55" s="1"/>
      <c r="P55" s="1"/>
      <c r="Q55" s="1"/>
    </row>
    <row r="56" spans="1:17" s="63" customFormat="1" x14ac:dyDescent="0.25">
      <c r="A56" s="158" t="s">
        <v>192</v>
      </c>
      <c r="B56" s="159"/>
      <c r="C56" s="159"/>
      <c r="D56" s="159"/>
      <c r="E56" s="159"/>
      <c r="F56" s="81"/>
      <c r="G56" s="82" t="s">
        <v>193</v>
      </c>
      <c r="H56" s="83">
        <f>SUM(H51:H54)</f>
        <v>-1130.32</v>
      </c>
      <c r="I56" s="83">
        <f>SUM(I51:I54)</f>
        <v>-250077.88</v>
      </c>
      <c r="J56" s="83">
        <f>SUM(J51:J54)</f>
        <v>-90890.34</v>
      </c>
      <c r="K56" s="1"/>
      <c r="L56" s="1"/>
      <c r="M56" s="1"/>
      <c r="N56" s="1"/>
      <c r="O56" s="1"/>
      <c r="P56" s="1"/>
      <c r="Q56" s="1"/>
    </row>
    <row r="57" spans="1:17" s="63" customFormat="1" x14ac:dyDescent="0.25">
      <c r="H57" s="84"/>
      <c r="I57" s="84"/>
      <c r="J57" s="84"/>
      <c r="K57" s="1"/>
      <c r="L57" s="1"/>
      <c r="M57" s="1"/>
      <c r="N57" s="1"/>
      <c r="O57" s="1"/>
      <c r="P57" s="1"/>
      <c r="Q57" s="1"/>
    </row>
    <row r="58" spans="1:17" s="63" customFormat="1" x14ac:dyDescent="0.25">
      <c r="A58" s="85" t="s">
        <v>194</v>
      </c>
      <c r="B58" s="86"/>
      <c r="C58" s="86"/>
      <c r="D58" s="86"/>
      <c r="E58" s="86"/>
      <c r="F58" s="86"/>
      <c r="G58" s="86"/>
      <c r="H58" s="87"/>
      <c r="I58" s="87"/>
      <c r="J58" s="87"/>
      <c r="K58" s="1"/>
      <c r="L58" s="1"/>
      <c r="M58" s="1"/>
      <c r="N58" s="1"/>
      <c r="O58" s="1"/>
      <c r="P58" s="1"/>
      <c r="Q58" s="1"/>
    </row>
    <row r="59" spans="1:17" s="63" customFormat="1" x14ac:dyDescent="0.25">
      <c r="A59" s="65"/>
      <c r="B59" s="66" t="s">
        <v>131</v>
      </c>
      <c r="C59" s="67"/>
      <c r="D59" s="67"/>
      <c r="E59" s="67"/>
      <c r="F59" s="102"/>
      <c r="G59" s="69"/>
      <c r="H59" s="95">
        <f>+H17</f>
        <v>0</v>
      </c>
      <c r="I59" s="95">
        <f t="shared" ref="I59:J59" si="8">+I17</f>
        <v>0</v>
      </c>
      <c r="J59" s="95">
        <f t="shared" si="8"/>
        <v>3.2130628824234009E-8</v>
      </c>
      <c r="K59" s="1"/>
      <c r="L59" s="1"/>
      <c r="M59" s="1"/>
      <c r="N59" s="1"/>
      <c r="O59" s="1"/>
      <c r="P59" s="1"/>
      <c r="Q59" s="1"/>
    </row>
    <row r="60" spans="1:17" s="63" customFormat="1" x14ac:dyDescent="0.25">
      <c r="A60" s="71"/>
      <c r="B60" s="72" t="s">
        <v>181</v>
      </c>
      <c r="C60" s="64"/>
      <c r="D60" s="64"/>
      <c r="E60" s="64"/>
      <c r="F60" s="103"/>
      <c r="G60" s="69"/>
      <c r="H60" s="95">
        <f>+H48</f>
        <v>601341.10000000021</v>
      </c>
      <c r="I60" s="95">
        <f t="shared" ref="I60:J60" si="9">+I48</f>
        <v>942354.64000000025</v>
      </c>
      <c r="J60" s="95">
        <f t="shared" si="9"/>
        <v>1154394.44</v>
      </c>
      <c r="K60" s="1"/>
      <c r="L60" s="1"/>
      <c r="M60" s="1"/>
      <c r="N60" s="1"/>
      <c r="O60" s="1"/>
      <c r="P60" s="1"/>
      <c r="Q60" s="1"/>
    </row>
    <row r="61" spans="1:17" s="63" customFormat="1" x14ac:dyDescent="0.25">
      <c r="A61" s="71"/>
      <c r="B61" s="72" t="s">
        <v>192</v>
      </c>
      <c r="C61" s="64"/>
      <c r="D61" s="64"/>
      <c r="E61" s="64"/>
      <c r="F61" s="103"/>
      <c r="G61" s="69"/>
      <c r="H61" s="95">
        <f>+H56</f>
        <v>-1130.32</v>
      </c>
      <c r="I61" s="95">
        <f t="shared" ref="I61:J61" si="10">+I56</f>
        <v>-250077.88</v>
      </c>
      <c r="J61" s="95">
        <f t="shared" si="10"/>
        <v>-90890.34</v>
      </c>
      <c r="K61" s="1"/>
      <c r="L61" s="1"/>
      <c r="M61" s="1"/>
      <c r="N61" s="1"/>
      <c r="O61" s="1"/>
      <c r="P61" s="1"/>
      <c r="Q61" s="1"/>
    </row>
    <row r="62" spans="1:17" s="63" customFormat="1" x14ac:dyDescent="0.25">
      <c r="A62" s="158" t="s">
        <v>195</v>
      </c>
      <c r="B62" s="159"/>
      <c r="C62" s="159"/>
      <c r="D62" s="159"/>
      <c r="E62" s="159"/>
      <c r="F62" s="99"/>
      <c r="G62" s="82"/>
      <c r="H62" s="83">
        <f>SUM(H59:H61)</f>
        <v>600210.78000000026</v>
      </c>
      <c r="I62" s="83">
        <f>SUM(I59:I61)</f>
        <v>692276.76000000024</v>
      </c>
      <c r="J62" s="83">
        <f>SUM(J59:J61)</f>
        <v>1063504.100000032</v>
      </c>
      <c r="K62" s="1"/>
      <c r="L62" s="1"/>
      <c r="M62" s="1"/>
      <c r="N62" s="1"/>
      <c r="O62" s="1"/>
      <c r="P62" s="1"/>
      <c r="Q62" s="1"/>
    </row>
    <row r="63" spans="1:17" s="63" customFormat="1" x14ac:dyDescent="0.25">
      <c r="H63" s="84"/>
      <c r="I63" s="84"/>
      <c r="J63" s="84"/>
      <c r="K63" s="1"/>
      <c r="L63" s="1"/>
      <c r="M63" s="1"/>
      <c r="N63" s="1"/>
      <c r="O63" s="1"/>
      <c r="P63" s="1"/>
      <c r="Q63" s="1"/>
    </row>
    <row r="64" spans="1:17" s="63" customFormat="1" ht="14.45" customHeight="1" x14ac:dyDescent="0.25">
      <c r="A64" s="161" t="s">
        <v>196</v>
      </c>
      <c r="B64" s="162"/>
      <c r="C64" s="162"/>
      <c r="D64" s="162"/>
      <c r="E64" s="162"/>
      <c r="F64" s="162"/>
      <c r="G64" s="162"/>
      <c r="H64" s="87"/>
      <c r="I64" s="87"/>
      <c r="J64" s="87"/>
      <c r="K64" s="1"/>
      <c r="L64" s="1"/>
      <c r="M64" s="1"/>
      <c r="N64" s="1"/>
      <c r="O64" s="1"/>
      <c r="P64" s="1"/>
      <c r="Q64" s="1"/>
    </row>
    <row r="65" spans="1:17" s="63" customFormat="1" ht="14.45" customHeight="1" x14ac:dyDescent="0.25">
      <c r="A65" s="65" t="s">
        <v>113</v>
      </c>
      <c r="B65" s="163" t="s">
        <v>197</v>
      </c>
      <c r="C65" s="163"/>
      <c r="D65" s="163"/>
      <c r="E65" s="163"/>
      <c r="F65" s="104"/>
      <c r="G65" s="69"/>
      <c r="H65" s="75">
        <v>0</v>
      </c>
      <c r="I65" s="75">
        <f>H67</f>
        <v>600210.78000000026</v>
      </c>
      <c r="J65" s="75">
        <f>I67</f>
        <v>1292487.5400000005</v>
      </c>
      <c r="K65" s="1"/>
      <c r="L65" s="1"/>
      <c r="M65" s="1"/>
      <c r="N65" s="1"/>
      <c r="O65" s="1"/>
      <c r="P65" s="1"/>
      <c r="Q65" s="1"/>
    </row>
    <row r="66" spans="1:17" s="63" customFormat="1" ht="14.45" customHeight="1" x14ac:dyDescent="0.25">
      <c r="A66" s="71" t="s">
        <v>116</v>
      </c>
      <c r="B66" s="156" t="s">
        <v>198</v>
      </c>
      <c r="C66" s="156"/>
      <c r="D66" s="156"/>
      <c r="E66" s="156"/>
      <c r="F66" s="97"/>
      <c r="G66" s="69"/>
      <c r="H66" s="95">
        <f>+H62</f>
        <v>600210.78000000026</v>
      </c>
      <c r="I66" s="95">
        <f t="shared" ref="I66:J66" si="11">+I62</f>
        <v>692276.76000000024</v>
      </c>
      <c r="J66" s="95">
        <f t="shared" si="11"/>
        <v>1063504.100000032</v>
      </c>
      <c r="K66" s="1"/>
      <c r="L66" s="1"/>
      <c r="M66" s="1"/>
      <c r="N66" s="1"/>
      <c r="O66" s="1"/>
      <c r="P66" s="1"/>
      <c r="Q66" s="1"/>
    </row>
    <row r="67" spans="1:17" s="63" customFormat="1" ht="14.45" customHeight="1" x14ac:dyDescent="0.25">
      <c r="A67" s="105" t="s">
        <v>160</v>
      </c>
      <c r="B67" s="162" t="s">
        <v>199</v>
      </c>
      <c r="C67" s="162"/>
      <c r="D67" s="162"/>
      <c r="E67" s="162"/>
      <c r="F67" s="106"/>
      <c r="G67" s="82" t="s">
        <v>200</v>
      </c>
      <c r="H67" s="107">
        <f>+H65+H66</f>
        <v>600210.78000000026</v>
      </c>
      <c r="I67" s="107">
        <f t="shared" ref="I67:J67" si="12">+I65+I66</f>
        <v>1292487.5400000005</v>
      </c>
      <c r="J67" s="107">
        <f t="shared" si="12"/>
        <v>2355991.6400000323</v>
      </c>
      <c r="K67" s="1"/>
      <c r="L67" s="1"/>
      <c r="M67" s="1"/>
      <c r="N67" s="1"/>
      <c r="O67" s="1"/>
      <c r="P67" s="1"/>
      <c r="Q67" s="1"/>
    </row>
  </sheetData>
  <mergeCells count="47">
    <mergeCell ref="A64:G64"/>
    <mergeCell ref="B65:E65"/>
    <mergeCell ref="B66:E66"/>
    <mergeCell ref="B67:E67"/>
    <mergeCell ref="D46:E46"/>
    <mergeCell ref="A48:E48"/>
    <mergeCell ref="C51:E51"/>
    <mergeCell ref="C52:E52"/>
    <mergeCell ref="A56:E56"/>
    <mergeCell ref="A62:E62"/>
    <mergeCell ref="D45:E45"/>
    <mergeCell ref="D34:E34"/>
    <mergeCell ref="D35:E35"/>
    <mergeCell ref="D36:E36"/>
    <mergeCell ref="D37:E37"/>
    <mergeCell ref="C38:E38"/>
    <mergeCell ref="D39:E39"/>
    <mergeCell ref="D40:E40"/>
    <mergeCell ref="D41:E41"/>
    <mergeCell ref="D42:E42"/>
    <mergeCell ref="D43:E43"/>
    <mergeCell ref="C44:E44"/>
    <mergeCell ref="D33:E33"/>
    <mergeCell ref="C22:E22"/>
    <mergeCell ref="C23:E23"/>
    <mergeCell ref="C24:E24"/>
    <mergeCell ref="C25:E25"/>
    <mergeCell ref="C26:E26"/>
    <mergeCell ref="D27:E27"/>
    <mergeCell ref="D28:E28"/>
    <mergeCell ref="C29:E29"/>
    <mergeCell ref="C30:E30"/>
    <mergeCell ref="D31:E31"/>
    <mergeCell ref="D32:E32"/>
    <mergeCell ref="C21:E21"/>
    <mergeCell ref="A1:J1"/>
    <mergeCell ref="A3:J3"/>
    <mergeCell ref="A5:F6"/>
    <mergeCell ref="G5:G6"/>
    <mergeCell ref="H5:H6"/>
    <mergeCell ref="I5:I6"/>
    <mergeCell ref="J5:J6"/>
    <mergeCell ref="D8:E8"/>
    <mergeCell ref="D9:E9"/>
    <mergeCell ref="D12:E12"/>
    <mergeCell ref="D13:E13"/>
    <mergeCell ref="A17:E17"/>
  </mergeCells>
  <printOptions horizontalCentered="1"/>
  <pageMargins left="3.937007874015748E-2" right="0" top="0.59055118110236227" bottom="0" header="0.31496062992125984" footer="0.23622047244094491"/>
  <pageSetup paperSize="9" scale="90" orientation="landscape" r:id="rId1"/>
  <headerFooter>
    <oddFooter>&amp;C&amp;"Calibri,Standaard"&amp;P/&amp;N&amp;R&amp;"Calibri,Standaard"&amp;A</oddFooter>
  </headerFooter>
  <rowBreaks count="2" manualBreakCount="2">
    <brk id="29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8</vt:i4>
      </vt:variant>
    </vt:vector>
  </HeadingPairs>
  <TitlesOfParts>
    <vt:vector size="16" baseType="lpstr">
      <vt:lpstr>Index</vt:lpstr>
      <vt:lpstr>Actif</vt:lpstr>
      <vt:lpstr>Passif</vt:lpstr>
      <vt:lpstr>CR</vt:lpstr>
      <vt:lpstr>CR -  WA</vt:lpstr>
      <vt:lpstr>CR - WB</vt:lpstr>
      <vt:lpstr>CR - CCC</vt:lpstr>
      <vt:lpstr>CR - FL</vt:lpstr>
      <vt:lpstr>CR!_3992_nvsm_av_2013</vt:lpstr>
      <vt:lpstr>'CR -  WA'!_3992_nvsm_av_2013</vt:lpstr>
      <vt:lpstr>'CR - CCC'!_3992_nvsm_av_2013</vt:lpstr>
      <vt:lpstr>'CR - FL'!_3992_nvsm_av_2013</vt:lpstr>
      <vt:lpstr>'CR - WB'!_3992_nvsm_av_2013</vt:lpstr>
      <vt:lpstr>Index!Afdrukbereik</vt:lpstr>
      <vt:lpstr>Actif!Print_Area</vt:lpstr>
      <vt:lpstr>Passif!Print_Area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Levy Vangelabbeek</dc:creator>
  <cp:lastModifiedBy>rvs</cp:lastModifiedBy>
  <cp:lastPrinted>2023-03-24T09:45:14Z</cp:lastPrinted>
  <dcterms:created xsi:type="dcterms:W3CDTF">2023-01-24T09:39:21Z</dcterms:created>
  <dcterms:modified xsi:type="dcterms:W3CDTF">2023-03-24T12:09:33Z</dcterms:modified>
</cp:coreProperties>
</file>